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1'!$A$3:$F$343</definedName>
    <definedName name="_xlnm.Print_Area" localSheetId="0">'вариант 1'!$A$1:$H$336</definedName>
  </definedNames>
  <calcPr calcId="124519"/>
</workbook>
</file>

<file path=xl/calcChain.xml><?xml version="1.0" encoding="utf-8"?>
<calcChain xmlns="http://schemas.openxmlformats.org/spreadsheetml/2006/main">
  <c r="H241" i="1"/>
  <c r="H237" s="1"/>
  <c r="H236" s="1"/>
  <c r="G241"/>
  <c r="G275"/>
  <c r="H281"/>
  <c r="G281"/>
  <c r="G280" s="1"/>
  <c r="H280"/>
  <c r="H229"/>
  <c r="G229"/>
  <c r="G227"/>
  <c r="H225"/>
  <c r="G225"/>
  <c r="H222"/>
  <c r="G222"/>
  <c r="H220"/>
  <c r="G220"/>
  <c r="G218"/>
  <c r="H279" l="1"/>
  <c r="H217"/>
  <c r="H209" l="1"/>
  <c r="H208" l="1"/>
  <c r="G137" l="1"/>
  <c r="H143" l="1"/>
  <c r="G143"/>
  <c r="H92" l="1"/>
  <c r="H91" s="1"/>
  <c r="H87" s="1"/>
  <c r="H24"/>
  <c r="G24"/>
  <c r="G123" l="1"/>
  <c r="G332" l="1"/>
  <c r="G330"/>
  <c r="G324"/>
  <c r="G323" s="1"/>
  <c r="H320"/>
  <c r="G320"/>
  <c r="H319"/>
  <c r="G319"/>
  <c r="G317"/>
  <c r="G316" s="1"/>
  <c r="G314"/>
  <c r="G312"/>
  <c r="G309"/>
  <c r="G307"/>
  <c r="G303"/>
  <c r="G302" s="1"/>
  <c r="G301" s="1"/>
  <c r="H299"/>
  <c r="G299"/>
  <c r="H298"/>
  <c r="G298"/>
  <c r="H296"/>
  <c r="H293" s="1"/>
  <c r="G296"/>
  <c r="G293" s="1"/>
  <c r="G291"/>
  <c r="G290" s="1"/>
  <c r="G288"/>
  <c r="G284"/>
  <c r="G273"/>
  <c r="G272" s="1"/>
  <c r="G271" s="1"/>
  <c r="G268"/>
  <c r="G266"/>
  <c r="G265" s="1"/>
  <c r="G262"/>
  <c r="G255"/>
  <c r="G252"/>
  <c r="G250"/>
  <c r="G246"/>
  <c r="G244"/>
  <c r="G238"/>
  <c r="G234"/>
  <c r="G233" s="1"/>
  <c r="G231"/>
  <c r="G217" s="1"/>
  <c r="G215"/>
  <c r="G213"/>
  <c r="G211"/>
  <c r="G205"/>
  <c r="G203"/>
  <c r="G198"/>
  <c r="G197" s="1"/>
  <c r="G194"/>
  <c r="G192"/>
  <c r="G187"/>
  <c r="G186" s="1"/>
  <c r="G185" s="1"/>
  <c r="G183"/>
  <c r="G181"/>
  <c r="G180" s="1"/>
  <c r="G179" s="1"/>
  <c r="H176"/>
  <c r="H172" s="1"/>
  <c r="G176"/>
  <c r="G173"/>
  <c r="H170"/>
  <c r="G170"/>
  <c r="H168"/>
  <c r="G168"/>
  <c r="H167"/>
  <c r="G167"/>
  <c r="H164"/>
  <c r="G164"/>
  <c r="G162"/>
  <c r="G160"/>
  <c r="G158"/>
  <c r="H156"/>
  <c r="G156"/>
  <c r="G150"/>
  <c r="G146"/>
  <c r="G145" s="1"/>
  <c r="H140"/>
  <c r="H139" s="1"/>
  <c r="G141"/>
  <c r="G140" s="1"/>
  <c r="G135"/>
  <c r="H130"/>
  <c r="H125" s="1"/>
  <c r="H115" s="1"/>
  <c r="G130"/>
  <c r="G126"/>
  <c r="G120"/>
  <c r="G119" s="1"/>
  <c r="G117"/>
  <c r="G116" s="1"/>
  <c r="G113"/>
  <c r="G111"/>
  <c r="G109"/>
  <c r="G107"/>
  <c r="G103"/>
  <c r="G99"/>
  <c r="G98" s="1"/>
  <c r="G95"/>
  <c r="G92"/>
  <c r="G89"/>
  <c r="G88" s="1"/>
  <c r="G85"/>
  <c r="G84" s="1"/>
  <c r="G83" s="1"/>
  <c r="G78"/>
  <c r="G75"/>
  <c r="G72"/>
  <c r="G69"/>
  <c r="H66"/>
  <c r="G66"/>
  <c r="H65"/>
  <c r="G65"/>
  <c r="H62"/>
  <c r="H59" s="1"/>
  <c r="H55" s="1"/>
  <c r="G62"/>
  <c r="G60"/>
  <c r="G57"/>
  <c r="G56" s="1"/>
  <c r="H52"/>
  <c r="G52"/>
  <c r="H51"/>
  <c r="H48"/>
  <c r="G48"/>
  <c r="G47" s="1"/>
  <c r="G45"/>
  <c r="G42"/>
  <c r="G40"/>
  <c r="G38"/>
  <c r="G36"/>
  <c r="G33"/>
  <c r="G31"/>
  <c r="G29"/>
  <c r="H23"/>
  <c r="H20"/>
  <c r="G20"/>
  <c r="G19" s="1"/>
  <c r="G18" s="1"/>
  <c r="G17"/>
  <c r="G14" s="1"/>
  <c r="G12"/>
  <c r="G10"/>
  <c r="G7"/>
  <c r="H149" l="1"/>
  <c r="H148" s="1"/>
  <c r="H54" s="1"/>
  <c r="G91"/>
  <c r="G87" s="1"/>
  <c r="G125"/>
  <c r="G115" s="1"/>
  <c r="H286"/>
  <c r="G139"/>
  <c r="G237"/>
  <c r="G306"/>
  <c r="G311"/>
  <c r="G329"/>
  <c r="G328" s="1"/>
  <c r="G327" s="1"/>
  <c r="G172"/>
  <c r="H19"/>
  <c r="H18" s="1"/>
  <c r="H47"/>
  <c r="G210"/>
  <c r="G209" s="1"/>
  <c r="G28"/>
  <c r="H50"/>
  <c r="G23"/>
  <c r="G44"/>
  <c r="G51"/>
  <c r="G149"/>
  <c r="H22"/>
  <c r="G35"/>
  <c r="G59"/>
  <c r="G74"/>
  <c r="G106"/>
  <c r="G134"/>
  <c r="G133" s="1"/>
  <c r="G202"/>
  <c r="G201" s="1"/>
  <c r="G322"/>
  <c r="G287"/>
  <c r="G286" s="1"/>
  <c r="G283"/>
  <c r="G279" s="1"/>
  <c r="G260"/>
  <c r="G259" s="1"/>
  <c r="G258" s="1"/>
  <c r="G249"/>
  <c r="G191"/>
  <c r="G190" s="1"/>
  <c r="G189" s="1"/>
  <c r="G102"/>
  <c r="G71"/>
  <c r="G68"/>
  <c r="G6"/>
  <c r="H4" l="1"/>
  <c r="H335" s="1"/>
  <c r="G55"/>
  <c r="G305"/>
  <c r="G270" s="1"/>
  <c r="G236"/>
  <c r="H270"/>
  <c r="G148"/>
  <c r="G27"/>
  <c r="G50"/>
  <c r="G22"/>
  <c r="G200"/>
  <c r="G97"/>
  <c r="G5"/>
  <c r="G54" l="1"/>
  <c r="G208"/>
  <c r="G4"/>
  <c r="G335" l="1"/>
  <c r="H337" s="1"/>
  <c r="H350" l="1"/>
  <c r="G350"/>
  <c r="G377" l="1"/>
  <c r="H377"/>
  <c r="G367" l="1"/>
  <c r="H351" l="1"/>
  <c r="G351"/>
  <c r="H387" l="1"/>
  <c r="G387"/>
  <c r="G386"/>
  <c r="H385"/>
  <c r="G385"/>
  <c r="H384"/>
  <c r="G384"/>
  <c r="G383"/>
  <c r="H382"/>
  <c r="G382"/>
  <c r="H381"/>
  <c r="G381"/>
  <c r="G380"/>
  <c r="H379"/>
  <c r="G379"/>
  <c r="H378"/>
  <c r="G378"/>
  <c r="H376"/>
  <c r="G376"/>
  <c r="H375"/>
  <c r="G375"/>
  <c r="G374"/>
  <c r="H373"/>
  <c r="G373"/>
  <c r="H372"/>
  <c r="G372"/>
  <c r="G362"/>
  <c r="G364"/>
  <c r="G366"/>
  <c r="H359"/>
  <c r="H362"/>
  <c r="H364"/>
  <c r="H366"/>
  <c r="H358"/>
  <c r="G359"/>
  <c r="G358"/>
  <c r="G353"/>
  <c r="H352"/>
  <c r="G352"/>
  <c r="H353"/>
  <c r="G361"/>
  <c r="H361"/>
  <c r="H374"/>
  <c r="G349"/>
  <c r="G348"/>
  <c r="G357"/>
  <c r="G360"/>
  <c r="H360"/>
  <c r="G368"/>
  <c r="H365"/>
  <c r="H347"/>
  <c r="H363"/>
  <c r="G365"/>
  <c r="G363"/>
  <c r="G347"/>
  <c r="G354" l="1"/>
  <c r="G369"/>
  <c r="G388"/>
  <c r="H348" l="1"/>
  <c r="H386"/>
  <c r="H349"/>
  <c r="H357"/>
  <c r="H383" l="1"/>
  <c r="H368"/>
  <c r="H367"/>
  <c r="H380"/>
  <c r="H354"/>
  <c r="H388" l="1"/>
  <c r="H369"/>
  <c r="H341" l="1"/>
  <c r="H343" l="1"/>
  <c r="H342"/>
  <c r="H340"/>
  <c r="H339"/>
  <c r="G343" l="1"/>
  <c r="G342"/>
  <c r="G340"/>
  <c r="G339"/>
  <c r="G341"/>
  <c r="H393" l="1"/>
  <c r="G404"/>
  <c r="H398"/>
  <c r="G393"/>
  <c r="H392"/>
  <c r="H402"/>
  <c r="H401"/>
  <c r="H399"/>
  <c r="H418"/>
  <c r="H413"/>
  <c r="G407"/>
  <c r="H414"/>
  <c r="G413"/>
  <c r="G402"/>
  <c r="H395"/>
  <c r="H405"/>
  <c r="H397"/>
  <c r="G414"/>
  <c r="H419"/>
  <c r="H411"/>
  <c r="G403"/>
  <c r="H394"/>
  <c r="G406"/>
  <c r="G394"/>
  <c r="G419"/>
  <c r="G391"/>
  <c r="G399"/>
  <c r="G409"/>
  <c r="G395"/>
  <c r="H415"/>
  <c r="G417"/>
  <c r="G412"/>
  <c r="G410"/>
  <c r="H412"/>
  <c r="G398"/>
  <c r="G411"/>
  <c r="H409"/>
  <c r="H403"/>
  <c r="G418"/>
  <c r="H408"/>
  <c r="G400"/>
  <c r="H416"/>
  <c r="H406"/>
  <c r="H400"/>
  <c r="H410"/>
  <c r="H407"/>
  <c r="G405"/>
  <c r="G401"/>
  <c r="G415"/>
  <c r="G408"/>
  <c r="G397"/>
  <c r="G392"/>
  <c r="H417"/>
  <c r="H404"/>
  <c r="G416"/>
  <c r="H391"/>
  <c r="G420" l="1"/>
  <c r="H420"/>
</calcChain>
</file>

<file path=xl/sharedStrings.xml><?xml version="1.0" encoding="utf-8"?>
<sst xmlns="http://schemas.openxmlformats.org/spreadsheetml/2006/main" count="1745" uniqueCount="189">
  <si>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</si>
  <si>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</si>
  <si>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</si>
  <si>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</si>
  <si>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</si>
  <si>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</si>
  <si>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</si>
  <si>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</si>
  <si>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</si>
  <si>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</si>
  <si>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</si>
  <si>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</si>
  <si>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</si>
  <si>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</si>
  <si>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</si>
  <si>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</si>
  <si>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</si>
  <si>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</si>
  <si>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</si>
  <si>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</si>
  <si>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</si>
  <si>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</si>
  <si>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</si>
  <si>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</si>
  <si>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</si>
  <si>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</si>
  <si>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</si>
  <si>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</si>
  <si>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</si>
  <si>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</si>
  <si>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</si>
  <si>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</si>
  <si>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</si>
  <si>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</si>
  <si>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</si>
  <si>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</si>
  <si>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</si>
  <si>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</si>
  <si>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</si>
  <si>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</si>
  <si>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</si>
  <si>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</si>
  <si>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</si>
  <si>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</si>
  <si>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</si>
  <si>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</si>
  <si>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</si>
  <si>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</si>
  <si>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</si>
  <si>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</si>
  <si>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</si>
  <si>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</si>
  <si>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</si>
  <si>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</si>
  <si>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</si>
  <si>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</si>
  <si>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</si>
  <si>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</si>
  <si>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</si>
  <si>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</si>
  <si>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</si>
  <si>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</si>
  <si>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</si>
  <si>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</si>
  <si>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</si>
  <si>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</si>
  <si>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</si>
  <si>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</si>
  <si>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</si>
  <si>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</si>
  <si>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</si>
  <si>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</si>
  <si>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</si>
  <si>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</si>
  <si>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</si>
  <si>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</si>
  <si>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</si>
  <si>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</si>
  <si>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</si>
  <si>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</si>
  <si>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</si>
  <si>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</si>
  <si>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</si>
  <si>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</si>
  <si>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</si>
  <si>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</si>
  <si>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</si>
  <si>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</si>
  <si>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</si>
  <si>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</si>
  <si>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</si>
  <si>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</si>
  <si>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</si>
  <si>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</si>
  <si>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</si>
  <si>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</si>
  <si>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</si>
  <si>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</si>
  <si>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</si>
  <si>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</si>
  <si>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</si>
  <si>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</si>
  <si>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</si>
  <si>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</si>
  <si>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</si>
  <si>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</si>
  <si>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</si>
  <si>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</si>
  <si>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</si>
  <si>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</si>
  <si>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</si>
  <si>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</si>
  <si>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</si>
  <si>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</si>
  <si>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</si>
  <si>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</si>
  <si>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</si>
  <si>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</si>
  <si>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</si>
  <si>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</si>
  <si>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</si>
  <si>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</si>
  <si>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</si>
  <si>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</si>
  <si>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</si>
  <si>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</si>
  <si>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</si>
  <si>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</si>
  <si>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</si>
  <si>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</si>
  <si>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</si>
  <si>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</si>
  <si>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</si>
  <si>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</si>
  <si>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ПО ВИДАМ РАСХОДОВ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</si>
  <si>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</si>
  <si>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</si>
  <si>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</si>
  <si>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</si>
  <si>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</si>
  <si>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</si>
  <si>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</si>
  <si>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</si>
  <si>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</si>
  <si>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</si>
  <si>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</si>
  <si>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</si>
  <si>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</si>
  <si>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</si>
  <si>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ПО ЦЕЛЕВЫМ СТАТЬЯМ</t>
  </si>
  <si>
    <t>04 0 00 00000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</si>
  <si>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</si>
  <si>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</si>
  <si>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</si>
  <si>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</si>
  <si>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</si>
  <si>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</si>
  <si>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</si>
  <si>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</si>
  <si>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</si>
  <si>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</si>
  <si>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</si>
  <si>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</si>
  <si>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</si>
  <si>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</si>
  <si>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</si>
  <si>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</si>
  <si>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</si>
  <si>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</si>
  <si>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</si>
  <si>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</si>
  <si>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</si>
  <si>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</si>
  <si>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</si>
  <si>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</si>
  <si>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</si>
  <si>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</si>
  <si>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</si>
  <si>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</si>
  <si>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</si>
  <si>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</si>
  <si>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</si>
  <si>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</si>
  <si>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"Стимулирование развития жилищного строительства в городском округе Кинель на 2016-2025 годы"</t>
  </si>
  <si>
    <t>Обеспечение проведения выборов и референдумов</t>
  </si>
  <si>
    <t>Судебная система</t>
  </si>
  <si>
    <t>Исполнено                                  за  1 полугодие 2023 г.,                             тыс. рублей</t>
  </si>
  <si>
    <t>Исполнение судебных актов</t>
  </si>
  <si>
    <t>II. Расходы бюджета городского округа Кинель Самарской области по разделам, подразделам, целевым статьям и видам расходов в ведомственной структуре расходов за 1 полугодие 2023 года.</t>
  </si>
</sst>
</file>

<file path=xl/styles.xml><?xml version="1.0" encoding="utf-8"?>
<styleSheet xmlns="http://schemas.openxmlformats.org/spreadsheetml/2006/main">
  <numFmts count="4">
    <numFmt numFmtId="164" formatCode="0;\-0;;@"/>
    <numFmt numFmtId="165" formatCode="#,##0_ ;\-#,##0\ "/>
    <numFmt numFmtId="166" formatCode="\+0;\-0;;@"/>
    <numFmt numFmtId="167" formatCode="0000000"/>
  </numFmts>
  <fonts count="18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15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4" fillId="0" borderId="0" xfId="0" applyFont="1" applyFill="1" applyBorder="1"/>
    <xf numFmtId="49" fontId="10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/>
    <xf numFmtId="0" fontId="16" fillId="0" borderId="1" xfId="0" applyNumberFormat="1" applyFont="1" applyBorder="1" applyAlignment="1">
      <alignment horizontal="right" vertical="top"/>
    </xf>
    <xf numFmtId="165" fontId="15" fillId="0" borderId="0" xfId="0" applyNumberFormat="1" applyFont="1" applyBorder="1"/>
    <xf numFmtId="0" fontId="15" fillId="0" borderId="1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 wrapText="1"/>
    </xf>
    <xf numFmtId="49" fontId="4" fillId="6" borderId="19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4" fillId="5" borderId="16" xfId="0" applyNumberFormat="1" applyFont="1" applyFill="1" applyBorder="1" applyAlignment="1">
      <alignment horizontal="right" vertical="top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4" fillId="6" borderId="1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right" vertical="top"/>
    </xf>
    <xf numFmtId="49" fontId="4" fillId="4" borderId="14" xfId="0" applyNumberFormat="1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horizontal="left" vertical="top" wrapText="1"/>
    </xf>
    <xf numFmtId="49" fontId="1" fillId="4" borderId="14" xfId="0" applyNumberFormat="1" applyFont="1" applyFill="1" applyBorder="1" applyAlignment="1">
      <alignment horizontal="left" vertical="top" wrapText="1"/>
    </xf>
    <xf numFmtId="49" fontId="2" fillId="4" borderId="14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167" fontId="4" fillId="4" borderId="31" xfId="1" applyNumberFormat="1" applyFont="1" applyFill="1" applyBorder="1" applyAlignment="1" applyProtection="1">
      <alignment vertical="top" wrapText="1"/>
      <protection hidden="1"/>
    </xf>
    <xf numFmtId="49" fontId="4" fillId="4" borderId="19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right" vertical="top"/>
    </xf>
    <xf numFmtId="49" fontId="4" fillId="4" borderId="14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7" fontId="4" fillId="4" borderId="10" xfId="1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4" borderId="17" xfId="0" applyNumberFormat="1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4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vertical="center" wrapText="1"/>
    </xf>
    <xf numFmtId="167" fontId="4" fillId="4" borderId="19" xfId="1" applyNumberFormat="1" applyFont="1" applyFill="1" applyBorder="1" applyAlignment="1" applyProtection="1">
      <alignment vertical="top" wrapText="1"/>
      <protection hidden="1"/>
    </xf>
    <xf numFmtId="167" fontId="4" fillId="4" borderId="14" xfId="1" applyNumberFormat="1" applyFont="1" applyFill="1" applyBorder="1" applyAlignment="1" applyProtection="1">
      <alignment vertical="top" wrapText="1"/>
      <protection hidden="1"/>
    </xf>
    <xf numFmtId="49" fontId="4" fillId="0" borderId="10" xfId="0" applyNumberFormat="1" applyFont="1" applyBorder="1" applyAlignment="1">
      <alignment vertical="center" wrapText="1"/>
    </xf>
    <xf numFmtId="49" fontId="4" fillId="4" borderId="10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7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36" xfId="0" applyNumberFormat="1" applyFont="1" applyFill="1" applyBorder="1" applyAlignment="1">
      <alignment horizontal="left" vertical="top" wrapText="1"/>
    </xf>
    <xf numFmtId="3" fontId="16" fillId="0" borderId="0" xfId="0" applyNumberFormat="1" applyFont="1" applyBorder="1" applyAlignment="1">
      <alignment vertical="top"/>
    </xf>
    <xf numFmtId="0" fontId="6" fillId="7" borderId="1" xfId="0" applyNumberFormat="1" applyFont="1" applyFill="1" applyBorder="1" applyAlignment="1">
      <alignment horizontal="right" vertical="top"/>
    </xf>
    <xf numFmtId="166" fontId="6" fillId="7" borderId="0" xfId="0" applyNumberFormat="1" applyFont="1" applyFill="1" applyBorder="1" applyAlignment="1">
      <alignment horizontal="right" vertical="top"/>
    </xf>
    <xf numFmtId="0" fontId="4" fillId="7" borderId="1" xfId="0" applyNumberFormat="1" applyFont="1" applyFill="1" applyBorder="1" applyAlignment="1">
      <alignment horizontal="right" vertical="top"/>
    </xf>
    <xf numFmtId="49" fontId="5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0"/>
  <sheetViews>
    <sheetView tabSelected="1" view="pageBreakPreview" topLeftCell="A351" zoomScale="55" zoomScaleNormal="70" zoomScaleSheetLayoutView="55" workbookViewId="0">
      <selection activeCell="A322" sqref="A322:XFD326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8" width="13.69921875" style="99" customWidth="1"/>
    <col min="9" max="9" width="10.59765625" style="1" customWidth="1"/>
    <col min="10" max="10" width="12.5" style="1" customWidth="1"/>
    <col min="11" max="16384" width="9" style="1"/>
  </cols>
  <sheetData>
    <row r="1" spans="1:8" s="14" customFormat="1" ht="67.2" customHeight="1">
      <c r="A1" s="147" t="s">
        <v>188</v>
      </c>
      <c r="B1" s="147"/>
      <c r="C1" s="147"/>
      <c r="D1" s="147"/>
      <c r="E1" s="147"/>
      <c r="F1" s="147"/>
      <c r="G1" s="147"/>
      <c r="H1" s="147"/>
    </row>
    <row r="2" spans="1:8" s="3" customFormat="1" ht="55.95" customHeight="1">
      <c r="A2" s="149" t="s">
        <v>103</v>
      </c>
      <c r="B2" s="149" t="s">
        <v>6</v>
      </c>
      <c r="C2" s="149" t="s">
        <v>0</v>
      </c>
      <c r="D2" s="149" t="s">
        <v>1</v>
      </c>
      <c r="E2" s="149" t="s">
        <v>2</v>
      </c>
      <c r="F2" s="149" t="s">
        <v>3</v>
      </c>
      <c r="G2" s="148" t="s">
        <v>186</v>
      </c>
      <c r="H2" s="148"/>
    </row>
    <row r="3" spans="1:8" s="3" customFormat="1" ht="90">
      <c r="A3" s="149"/>
      <c r="B3" s="149"/>
      <c r="C3" s="149"/>
      <c r="D3" s="149"/>
      <c r="E3" s="149"/>
      <c r="F3" s="149"/>
      <c r="G3" s="35" t="s">
        <v>95</v>
      </c>
      <c r="H3" s="35" t="s">
        <v>96</v>
      </c>
    </row>
    <row r="4" spans="1:8" s="5" customFormat="1" ht="69.599999999999994">
      <c r="A4" s="36" t="s">
        <v>109</v>
      </c>
      <c r="B4" s="79" t="s">
        <v>13</v>
      </c>
      <c r="C4" s="77"/>
      <c r="D4" s="77"/>
      <c r="E4" s="80"/>
      <c r="F4" s="46"/>
      <c r="G4" s="37">
        <f t="shared" ref="G4:H4" si="0">SUBTOTAL(9,G5:G53)</f>
        <v>306315</v>
      </c>
      <c r="H4" s="37">
        <f t="shared" si="0"/>
        <v>231131</v>
      </c>
    </row>
    <row r="5" spans="1:8" s="6" customFormat="1" ht="17.399999999999999">
      <c r="A5" s="40" t="s">
        <v>7</v>
      </c>
      <c r="B5" s="61" t="s">
        <v>13</v>
      </c>
      <c r="C5" s="76" t="s">
        <v>8</v>
      </c>
      <c r="D5" s="75"/>
      <c r="E5" s="34"/>
      <c r="F5" s="69"/>
      <c r="G5" s="56">
        <f>SUBTOTAL(9,G6:G17)</f>
        <v>8455</v>
      </c>
      <c r="H5" s="56"/>
    </row>
    <row r="6" spans="1:8" s="8" customFormat="1">
      <c r="A6" s="41" t="s">
        <v>12</v>
      </c>
      <c r="B6" s="62" t="s">
        <v>13</v>
      </c>
      <c r="C6" s="7" t="s">
        <v>8</v>
      </c>
      <c r="D6" s="49" t="s">
        <v>66</v>
      </c>
      <c r="E6" s="7"/>
      <c r="F6" s="70"/>
      <c r="G6" s="57">
        <f>SUBTOTAL(9,G7:G17)</f>
        <v>8455</v>
      </c>
      <c r="H6" s="57"/>
    </row>
    <row r="7" spans="1:8" s="8" customFormat="1" ht="108">
      <c r="A7" s="124" t="s">
        <v>177</v>
      </c>
      <c r="B7" s="62" t="s">
        <v>13</v>
      </c>
      <c r="C7" s="7" t="s">
        <v>8</v>
      </c>
      <c r="D7" s="49" t="s">
        <v>66</v>
      </c>
      <c r="E7" s="7" t="s">
        <v>112</v>
      </c>
      <c r="F7" s="70"/>
      <c r="G7" s="57">
        <f>SUBTOTAL(9,G8:G9)</f>
        <v>1788</v>
      </c>
      <c r="H7" s="57"/>
    </row>
    <row r="8" spans="1:8" s="8" customFormat="1" ht="54">
      <c r="A8" s="101" t="s">
        <v>80</v>
      </c>
      <c r="B8" s="62" t="s">
        <v>13</v>
      </c>
      <c r="C8" s="7" t="s">
        <v>8</v>
      </c>
      <c r="D8" s="49" t="s">
        <v>66</v>
      </c>
      <c r="E8" s="7" t="s">
        <v>112</v>
      </c>
      <c r="F8" s="70" t="s">
        <v>77</v>
      </c>
      <c r="G8" s="58">
        <v>1612</v>
      </c>
      <c r="H8" s="58"/>
    </row>
    <row r="9" spans="1:8" s="8" customFormat="1">
      <c r="A9" s="101" t="s">
        <v>81</v>
      </c>
      <c r="B9" s="62" t="s">
        <v>13</v>
      </c>
      <c r="C9" s="7" t="s">
        <v>8</v>
      </c>
      <c r="D9" s="49" t="s">
        <v>66</v>
      </c>
      <c r="E9" s="7" t="s">
        <v>112</v>
      </c>
      <c r="F9" s="70" t="s">
        <v>78</v>
      </c>
      <c r="G9" s="58">
        <v>176</v>
      </c>
      <c r="H9" s="58"/>
    </row>
    <row r="10" spans="1:8" s="8" customFormat="1" ht="72">
      <c r="A10" s="126" t="s">
        <v>156</v>
      </c>
      <c r="B10" s="62" t="s">
        <v>13</v>
      </c>
      <c r="C10" s="7" t="s">
        <v>8</v>
      </c>
      <c r="D10" s="49" t="s">
        <v>66</v>
      </c>
      <c r="E10" s="84" t="s">
        <v>115</v>
      </c>
      <c r="F10" s="70"/>
      <c r="G10" s="57">
        <f>SUBTOTAL(9,G11)</f>
        <v>5</v>
      </c>
      <c r="H10" s="57"/>
    </row>
    <row r="11" spans="1:8" s="8" customFormat="1" ht="54">
      <c r="A11" s="101" t="s">
        <v>80</v>
      </c>
      <c r="B11" s="62" t="s">
        <v>13</v>
      </c>
      <c r="C11" s="7" t="s">
        <v>8</v>
      </c>
      <c r="D11" s="49" t="s">
        <v>66</v>
      </c>
      <c r="E11" s="84" t="s">
        <v>115</v>
      </c>
      <c r="F11" s="70" t="s">
        <v>77</v>
      </c>
      <c r="G11" s="58">
        <v>5</v>
      </c>
      <c r="H11" s="58"/>
    </row>
    <row r="12" spans="1:8" s="8" customFormat="1" ht="72" hidden="1">
      <c r="A12" s="126" t="s">
        <v>166</v>
      </c>
      <c r="B12" s="62" t="s">
        <v>13</v>
      </c>
      <c r="C12" s="7" t="s">
        <v>8</v>
      </c>
      <c r="D12" s="49" t="s">
        <v>66</v>
      </c>
      <c r="E12" s="84" t="s">
        <v>141</v>
      </c>
      <c r="F12" s="70"/>
      <c r="G12" s="57">
        <f>SUBTOTAL(9,G13)</f>
        <v>0</v>
      </c>
      <c r="H12" s="57"/>
    </row>
    <row r="13" spans="1:8" s="8" customFormat="1" ht="54" hidden="1">
      <c r="A13" s="101" t="s">
        <v>80</v>
      </c>
      <c r="B13" s="62" t="s">
        <v>13</v>
      </c>
      <c r="C13" s="7" t="s">
        <v>8</v>
      </c>
      <c r="D13" s="49" t="s">
        <v>66</v>
      </c>
      <c r="E13" s="84" t="s">
        <v>141</v>
      </c>
      <c r="F13" s="70" t="s">
        <v>77</v>
      </c>
      <c r="G13" s="58"/>
      <c r="H13" s="58"/>
    </row>
    <row r="14" spans="1:8" s="8" customFormat="1" ht="36">
      <c r="A14" s="101" t="s">
        <v>102</v>
      </c>
      <c r="B14" s="62" t="s">
        <v>13</v>
      </c>
      <c r="C14" s="7" t="s">
        <v>8</v>
      </c>
      <c r="D14" s="49" t="s">
        <v>66</v>
      </c>
      <c r="E14" s="84" t="s">
        <v>111</v>
      </c>
      <c r="F14" s="70"/>
      <c r="G14" s="57">
        <f>SUBTOTAL(9,G15:G17)</f>
        <v>6662</v>
      </c>
      <c r="H14" s="57"/>
    </row>
    <row r="15" spans="1:8" s="8" customFormat="1" ht="54">
      <c r="A15" s="101" t="s">
        <v>93</v>
      </c>
      <c r="B15" s="62" t="s">
        <v>13</v>
      </c>
      <c r="C15" s="7" t="s">
        <v>8</v>
      </c>
      <c r="D15" s="49" t="s">
        <v>66</v>
      </c>
      <c r="E15" s="84" t="s">
        <v>111</v>
      </c>
      <c r="F15" s="70" t="s">
        <v>76</v>
      </c>
      <c r="G15" s="58">
        <v>6173</v>
      </c>
      <c r="H15" s="58"/>
    </row>
    <row r="16" spans="1:8" s="8" customFormat="1" ht="54">
      <c r="A16" s="101" t="s">
        <v>80</v>
      </c>
      <c r="B16" s="62" t="s">
        <v>13</v>
      </c>
      <c r="C16" s="7" t="s">
        <v>8</v>
      </c>
      <c r="D16" s="49" t="s">
        <v>66</v>
      </c>
      <c r="E16" s="84" t="s">
        <v>111</v>
      </c>
      <c r="F16" s="70" t="s">
        <v>77</v>
      </c>
      <c r="G16" s="58">
        <v>489</v>
      </c>
      <c r="H16" s="58"/>
    </row>
    <row r="17" spans="1:8" s="8" customFormat="1" hidden="1">
      <c r="A17" s="101" t="s">
        <v>81</v>
      </c>
      <c r="B17" s="62" t="s">
        <v>13</v>
      </c>
      <c r="C17" s="7" t="s">
        <v>8</v>
      </c>
      <c r="D17" s="49" t="s">
        <v>66</v>
      </c>
      <c r="E17" s="84" t="s">
        <v>111</v>
      </c>
      <c r="F17" s="70" t="s">
        <v>78</v>
      </c>
      <c r="G17" s="58">
        <f>2-2</f>
        <v>0</v>
      </c>
      <c r="H17" s="58"/>
    </row>
    <row r="18" spans="1:8" s="13" customFormat="1">
      <c r="A18" s="102" t="s">
        <v>16</v>
      </c>
      <c r="B18" s="63" t="s">
        <v>13</v>
      </c>
      <c r="C18" s="9" t="s">
        <v>14</v>
      </c>
      <c r="D18" s="50"/>
      <c r="E18" s="9"/>
      <c r="F18" s="71"/>
      <c r="G18" s="59">
        <f>SUBTOTAL(9,G19:G21)</f>
        <v>43</v>
      </c>
      <c r="H18" s="59">
        <f>SUBTOTAL(9,H19:H21)</f>
        <v>42</v>
      </c>
    </row>
    <row r="19" spans="1:8" s="13" customFormat="1" ht="36">
      <c r="A19" s="101" t="s">
        <v>17</v>
      </c>
      <c r="B19" s="62" t="s">
        <v>13</v>
      </c>
      <c r="C19" s="7" t="s">
        <v>14</v>
      </c>
      <c r="D19" s="49" t="s">
        <v>15</v>
      </c>
      <c r="E19" s="7"/>
      <c r="F19" s="70"/>
      <c r="G19" s="57">
        <f>SUBTOTAL(9,G20:G21)</f>
        <v>43</v>
      </c>
      <c r="H19" s="57">
        <f>SUBTOTAL(9,H20:H21)</f>
        <v>42</v>
      </c>
    </row>
    <row r="20" spans="1:8" s="16" customFormat="1" ht="108">
      <c r="A20" s="124" t="s">
        <v>177</v>
      </c>
      <c r="B20" s="62" t="s">
        <v>13</v>
      </c>
      <c r="C20" s="7" t="s">
        <v>14</v>
      </c>
      <c r="D20" s="49" t="s">
        <v>15</v>
      </c>
      <c r="E20" s="7" t="s">
        <v>112</v>
      </c>
      <c r="F20" s="70"/>
      <c r="G20" s="57">
        <f>SUBTOTAL(9,G21:G21)</f>
        <v>43</v>
      </c>
      <c r="H20" s="57">
        <f>SUBTOTAL(9,H21:H21)</f>
        <v>42</v>
      </c>
    </row>
    <row r="21" spans="1:8" s="13" customFormat="1" ht="54">
      <c r="A21" s="101" t="s">
        <v>80</v>
      </c>
      <c r="B21" s="62" t="s">
        <v>13</v>
      </c>
      <c r="C21" s="7" t="s">
        <v>14</v>
      </c>
      <c r="D21" s="49" t="s">
        <v>15</v>
      </c>
      <c r="E21" s="7" t="s">
        <v>112</v>
      </c>
      <c r="F21" s="70" t="s">
        <v>77</v>
      </c>
      <c r="G21" s="58">
        <v>43</v>
      </c>
      <c r="H21" s="58">
        <v>42</v>
      </c>
    </row>
    <row r="22" spans="1:8" s="13" customFormat="1">
      <c r="A22" s="102" t="s">
        <v>30</v>
      </c>
      <c r="B22" s="63" t="s">
        <v>13</v>
      </c>
      <c r="C22" s="9" t="s">
        <v>31</v>
      </c>
      <c r="D22" s="50"/>
      <c r="E22" s="9"/>
      <c r="F22" s="71"/>
      <c r="G22" s="59">
        <f t="shared" ref="G22:H22" si="1">SUBTOTAL(9,G23:G26)</f>
        <v>219190</v>
      </c>
      <c r="H22" s="59">
        <f t="shared" si="1"/>
        <v>203708</v>
      </c>
    </row>
    <row r="23" spans="1:8" s="13" customFormat="1">
      <c r="A23" s="101" t="s">
        <v>65</v>
      </c>
      <c r="B23" s="62" t="s">
        <v>13</v>
      </c>
      <c r="C23" s="7" t="s">
        <v>31</v>
      </c>
      <c r="D23" s="49" t="s">
        <v>8</v>
      </c>
      <c r="E23" s="7"/>
      <c r="F23" s="70"/>
      <c r="G23" s="57">
        <f t="shared" ref="G23:H23" si="2">SUBTOTAL(9,G24:G26)</f>
        <v>219190</v>
      </c>
      <c r="H23" s="57">
        <f t="shared" si="2"/>
        <v>203708</v>
      </c>
    </row>
    <row r="24" spans="1:8" s="13" customFormat="1" ht="90">
      <c r="A24" s="124" t="s">
        <v>167</v>
      </c>
      <c r="B24" s="62" t="s">
        <v>13</v>
      </c>
      <c r="C24" s="7" t="s">
        <v>31</v>
      </c>
      <c r="D24" s="49" t="s">
        <v>8</v>
      </c>
      <c r="E24" s="84" t="s">
        <v>143</v>
      </c>
      <c r="F24" s="70"/>
      <c r="G24" s="57">
        <f t="shared" ref="G24:H24" si="3">SUBTOTAL(9,G25:G26)</f>
        <v>219190</v>
      </c>
      <c r="H24" s="57">
        <f t="shared" si="3"/>
        <v>203708</v>
      </c>
    </row>
    <row r="25" spans="1:8" s="13" customFormat="1" ht="54">
      <c r="A25" s="101" t="s">
        <v>80</v>
      </c>
      <c r="B25" s="62" t="s">
        <v>13</v>
      </c>
      <c r="C25" s="7" t="s">
        <v>31</v>
      </c>
      <c r="D25" s="49" t="s">
        <v>8</v>
      </c>
      <c r="E25" s="84" t="s">
        <v>143</v>
      </c>
      <c r="F25" s="70" t="s">
        <v>77</v>
      </c>
      <c r="G25" s="58">
        <v>250</v>
      </c>
      <c r="H25" s="58"/>
    </row>
    <row r="26" spans="1:8" s="13" customFormat="1">
      <c r="A26" s="101" t="s">
        <v>137</v>
      </c>
      <c r="B26" s="62" t="s">
        <v>13</v>
      </c>
      <c r="C26" s="7" t="s">
        <v>31</v>
      </c>
      <c r="D26" s="49" t="s">
        <v>8</v>
      </c>
      <c r="E26" s="84" t="s">
        <v>143</v>
      </c>
      <c r="F26" s="70" t="s">
        <v>94</v>
      </c>
      <c r="G26" s="58">
        <v>218940</v>
      </c>
      <c r="H26" s="58">
        <v>203708</v>
      </c>
    </row>
    <row r="27" spans="1:8">
      <c r="A27" s="102" t="s">
        <v>37</v>
      </c>
      <c r="B27" s="63">
        <v>605</v>
      </c>
      <c r="C27" s="9" t="s">
        <v>20</v>
      </c>
      <c r="D27" s="50"/>
      <c r="E27" s="9"/>
      <c r="F27" s="71"/>
      <c r="G27" s="59">
        <f>SUBTOTAL(9,G28:G49)</f>
        <v>51947</v>
      </c>
      <c r="H27" s="59"/>
    </row>
    <row r="28" spans="1:8" s="10" customFormat="1">
      <c r="A28" s="101" t="s">
        <v>38</v>
      </c>
      <c r="B28" s="62">
        <v>605</v>
      </c>
      <c r="C28" s="7" t="s">
        <v>20</v>
      </c>
      <c r="D28" s="49" t="s">
        <v>8</v>
      </c>
      <c r="E28" s="7"/>
      <c r="F28" s="70"/>
      <c r="G28" s="57">
        <f>SUBTOTAL(9,G29:G34)</f>
        <v>15024</v>
      </c>
      <c r="H28" s="57"/>
    </row>
    <row r="29" spans="1:8" ht="108">
      <c r="A29" s="124" t="s">
        <v>177</v>
      </c>
      <c r="B29" s="62">
        <v>605</v>
      </c>
      <c r="C29" s="7" t="s">
        <v>20</v>
      </c>
      <c r="D29" s="49" t="s">
        <v>8</v>
      </c>
      <c r="E29" s="7" t="s">
        <v>112</v>
      </c>
      <c r="F29" s="70"/>
      <c r="G29" s="57">
        <f>SUBTOTAL(9,G30)</f>
        <v>15024</v>
      </c>
      <c r="H29" s="57"/>
    </row>
    <row r="30" spans="1:8" ht="54">
      <c r="A30" s="101" t="s">
        <v>80</v>
      </c>
      <c r="B30" s="62">
        <v>605</v>
      </c>
      <c r="C30" s="7" t="s">
        <v>20</v>
      </c>
      <c r="D30" s="49" t="s">
        <v>8</v>
      </c>
      <c r="E30" s="7" t="s">
        <v>112</v>
      </c>
      <c r="F30" s="70" t="s">
        <v>77</v>
      </c>
      <c r="G30" s="58">
        <v>15024</v>
      </c>
      <c r="H30" s="58"/>
    </row>
    <row r="31" spans="1:8" ht="90" hidden="1">
      <c r="A31" s="125" t="s">
        <v>142</v>
      </c>
      <c r="B31" s="62" t="s">
        <v>13</v>
      </c>
      <c r="C31" s="7" t="s">
        <v>20</v>
      </c>
      <c r="D31" s="49" t="s">
        <v>8</v>
      </c>
      <c r="E31" s="7" t="s">
        <v>131</v>
      </c>
      <c r="F31" s="70"/>
      <c r="G31" s="57">
        <f>SUBTOTAL(9,G32)</f>
        <v>0</v>
      </c>
      <c r="H31" s="57"/>
    </row>
    <row r="32" spans="1:8" ht="54" hidden="1">
      <c r="A32" s="101" t="s">
        <v>80</v>
      </c>
      <c r="B32" s="62" t="s">
        <v>13</v>
      </c>
      <c r="C32" s="7" t="s">
        <v>20</v>
      </c>
      <c r="D32" s="49" t="s">
        <v>8</v>
      </c>
      <c r="E32" s="7" t="s">
        <v>131</v>
      </c>
      <c r="F32" s="70" t="s">
        <v>77</v>
      </c>
      <c r="G32" s="58"/>
      <c r="H32" s="58"/>
    </row>
    <row r="33" spans="1:8" ht="90" hidden="1">
      <c r="A33" s="122" t="s">
        <v>154</v>
      </c>
      <c r="B33" s="62" t="s">
        <v>13</v>
      </c>
      <c r="C33" s="7" t="s">
        <v>20</v>
      </c>
      <c r="D33" s="49" t="s">
        <v>8</v>
      </c>
      <c r="E33" s="7" t="s">
        <v>113</v>
      </c>
      <c r="F33" s="70"/>
      <c r="G33" s="57">
        <f>SUBTOTAL(9,G34)</f>
        <v>0</v>
      </c>
      <c r="H33" s="57"/>
    </row>
    <row r="34" spans="1:8" ht="54" hidden="1">
      <c r="A34" s="101" t="s">
        <v>80</v>
      </c>
      <c r="B34" s="62" t="s">
        <v>13</v>
      </c>
      <c r="C34" s="7" t="s">
        <v>20</v>
      </c>
      <c r="D34" s="49" t="s">
        <v>8</v>
      </c>
      <c r="E34" s="7" t="s">
        <v>113</v>
      </c>
      <c r="F34" s="70" t="s">
        <v>77</v>
      </c>
      <c r="G34" s="58"/>
      <c r="H34" s="58"/>
    </row>
    <row r="35" spans="1:8">
      <c r="A35" s="101" t="s">
        <v>39</v>
      </c>
      <c r="B35" s="62">
        <v>605</v>
      </c>
      <c r="C35" s="7" t="s">
        <v>20</v>
      </c>
      <c r="D35" s="49" t="s">
        <v>9</v>
      </c>
      <c r="E35" s="7"/>
      <c r="F35" s="70"/>
      <c r="G35" s="57">
        <f>SUBTOTAL(9,G36:G43)</f>
        <v>34611</v>
      </c>
      <c r="H35" s="57"/>
    </row>
    <row r="36" spans="1:8" ht="78.599999999999994" hidden="1" customHeight="1">
      <c r="A36" s="137" t="s">
        <v>173</v>
      </c>
      <c r="B36" s="139" t="s">
        <v>13</v>
      </c>
      <c r="C36" s="140" t="s">
        <v>20</v>
      </c>
      <c r="D36" s="140" t="s">
        <v>9</v>
      </c>
      <c r="E36" s="7" t="s">
        <v>175</v>
      </c>
      <c r="F36" s="85"/>
      <c r="G36" s="57">
        <f>SUBTOTAL(9,G37)</f>
        <v>0</v>
      </c>
      <c r="H36" s="57"/>
    </row>
    <row r="37" spans="1:8" ht="54" hidden="1">
      <c r="A37" s="101" t="s">
        <v>80</v>
      </c>
      <c r="B37" s="139" t="s">
        <v>13</v>
      </c>
      <c r="C37" s="140" t="s">
        <v>20</v>
      </c>
      <c r="D37" s="140" t="s">
        <v>9</v>
      </c>
      <c r="E37" s="7" t="s">
        <v>175</v>
      </c>
      <c r="F37" s="85" t="s">
        <v>77</v>
      </c>
      <c r="G37" s="58"/>
      <c r="H37" s="58"/>
    </row>
    <row r="38" spans="1:8" ht="108">
      <c r="A38" s="124" t="s">
        <v>177</v>
      </c>
      <c r="B38" s="62">
        <v>605</v>
      </c>
      <c r="C38" s="7" t="s">
        <v>20</v>
      </c>
      <c r="D38" s="49" t="s">
        <v>9</v>
      </c>
      <c r="E38" s="7" t="s">
        <v>112</v>
      </c>
      <c r="F38" s="70"/>
      <c r="G38" s="57">
        <f>SUBTOTAL(9,G39)</f>
        <v>34611</v>
      </c>
      <c r="H38" s="57"/>
    </row>
    <row r="39" spans="1:8" s="10" customFormat="1" ht="54">
      <c r="A39" s="138" t="s">
        <v>80</v>
      </c>
      <c r="B39" s="62">
        <v>605</v>
      </c>
      <c r="C39" s="7" t="s">
        <v>20</v>
      </c>
      <c r="D39" s="49" t="s">
        <v>9</v>
      </c>
      <c r="E39" s="7" t="s">
        <v>112</v>
      </c>
      <c r="F39" s="70" t="s">
        <v>77</v>
      </c>
      <c r="G39" s="58">
        <v>34611</v>
      </c>
      <c r="H39" s="58"/>
    </row>
    <row r="40" spans="1:8" s="10" customFormat="1" ht="90" hidden="1">
      <c r="A40" s="125" t="s">
        <v>142</v>
      </c>
      <c r="B40" s="62" t="s">
        <v>13</v>
      </c>
      <c r="C40" s="7" t="s">
        <v>20</v>
      </c>
      <c r="D40" s="49" t="s">
        <v>9</v>
      </c>
      <c r="E40" s="7" t="s">
        <v>131</v>
      </c>
      <c r="F40" s="70"/>
      <c r="G40" s="57">
        <f>SUBTOTAL(9,G41)</f>
        <v>0</v>
      </c>
      <c r="H40" s="57"/>
    </row>
    <row r="41" spans="1:8" s="10" customFormat="1" ht="54" hidden="1">
      <c r="A41" s="101" t="s">
        <v>80</v>
      </c>
      <c r="B41" s="62" t="s">
        <v>13</v>
      </c>
      <c r="C41" s="7" t="s">
        <v>20</v>
      </c>
      <c r="D41" s="49" t="s">
        <v>9</v>
      </c>
      <c r="E41" s="7" t="s">
        <v>131</v>
      </c>
      <c r="F41" s="70" t="s">
        <v>77</v>
      </c>
      <c r="G41" s="58"/>
      <c r="H41" s="58"/>
    </row>
    <row r="42" spans="1:8" ht="90" hidden="1">
      <c r="A42" s="122" t="s">
        <v>154</v>
      </c>
      <c r="B42" s="62" t="s">
        <v>13</v>
      </c>
      <c r="C42" s="7" t="s">
        <v>20</v>
      </c>
      <c r="D42" s="49" t="s">
        <v>9</v>
      </c>
      <c r="E42" s="7" t="s">
        <v>113</v>
      </c>
      <c r="F42" s="70"/>
      <c r="G42" s="57">
        <f>SUBTOTAL(9,G43)</f>
        <v>0</v>
      </c>
      <c r="H42" s="57"/>
    </row>
    <row r="43" spans="1:8" ht="54" hidden="1">
      <c r="A43" s="101" t="s">
        <v>80</v>
      </c>
      <c r="B43" s="62" t="s">
        <v>13</v>
      </c>
      <c r="C43" s="7" t="s">
        <v>20</v>
      </c>
      <c r="D43" s="49" t="s">
        <v>9</v>
      </c>
      <c r="E43" s="7" t="s">
        <v>113</v>
      </c>
      <c r="F43" s="70" t="s">
        <v>77</v>
      </c>
      <c r="G43" s="58"/>
      <c r="H43" s="58"/>
    </row>
    <row r="44" spans="1:8">
      <c r="A44" s="101" t="s">
        <v>133</v>
      </c>
      <c r="B44" s="62">
        <v>605</v>
      </c>
      <c r="C44" s="7" t="s">
        <v>20</v>
      </c>
      <c r="D44" s="49" t="s">
        <v>10</v>
      </c>
      <c r="E44" s="7"/>
      <c r="F44" s="70"/>
      <c r="G44" s="57">
        <f>SUBTOTAL(9,G45:G46)</f>
        <v>965</v>
      </c>
      <c r="H44" s="57"/>
    </row>
    <row r="45" spans="1:8" ht="108">
      <c r="A45" s="124" t="s">
        <v>177</v>
      </c>
      <c r="B45" s="62">
        <v>605</v>
      </c>
      <c r="C45" s="7" t="s">
        <v>20</v>
      </c>
      <c r="D45" s="49" t="s">
        <v>10</v>
      </c>
      <c r="E45" s="7" t="s">
        <v>112</v>
      </c>
      <c r="F45" s="70"/>
      <c r="G45" s="57">
        <f>SUBTOTAL(9,G46)</f>
        <v>965</v>
      </c>
      <c r="H45" s="57"/>
    </row>
    <row r="46" spans="1:8" ht="54">
      <c r="A46" s="101" t="s">
        <v>80</v>
      </c>
      <c r="B46" s="62">
        <v>605</v>
      </c>
      <c r="C46" s="7" t="s">
        <v>20</v>
      </c>
      <c r="D46" s="49" t="s">
        <v>10</v>
      </c>
      <c r="E46" s="7" t="s">
        <v>112</v>
      </c>
      <c r="F46" s="70" t="s">
        <v>77</v>
      </c>
      <c r="G46" s="58">
        <v>965</v>
      </c>
      <c r="H46" s="58"/>
    </row>
    <row r="47" spans="1:8">
      <c r="A47" s="101" t="s">
        <v>41</v>
      </c>
      <c r="B47" s="62" t="s">
        <v>13</v>
      </c>
      <c r="C47" s="7" t="s">
        <v>20</v>
      </c>
      <c r="D47" s="49" t="s">
        <v>27</v>
      </c>
      <c r="E47" s="7"/>
      <c r="F47" s="70"/>
      <c r="G47" s="57">
        <f>SUBTOTAL(9,G48:G49)</f>
        <v>1347</v>
      </c>
      <c r="H47" s="57">
        <f>SUBTOTAL(9,H48:H49)</f>
        <v>704</v>
      </c>
    </row>
    <row r="48" spans="1:8" ht="94.2" customHeight="1">
      <c r="A48" s="122" t="s">
        <v>154</v>
      </c>
      <c r="B48" s="62" t="s">
        <v>13</v>
      </c>
      <c r="C48" s="7" t="s">
        <v>20</v>
      </c>
      <c r="D48" s="49" t="s">
        <v>27</v>
      </c>
      <c r="E48" s="7" t="s">
        <v>113</v>
      </c>
      <c r="F48" s="70"/>
      <c r="G48" s="57">
        <f>SUBTOTAL(9,G49)</f>
        <v>1347</v>
      </c>
      <c r="H48" s="57">
        <f>SUBTOTAL(9,H49)</f>
        <v>704</v>
      </c>
    </row>
    <row r="49" spans="1:8" ht="54">
      <c r="A49" s="101" t="s">
        <v>80</v>
      </c>
      <c r="B49" s="62" t="s">
        <v>13</v>
      </c>
      <c r="C49" s="7" t="s">
        <v>20</v>
      </c>
      <c r="D49" s="49" t="s">
        <v>27</v>
      </c>
      <c r="E49" s="7" t="s">
        <v>113</v>
      </c>
      <c r="F49" s="70" t="s">
        <v>77</v>
      </c>
      <c r="G49" s="58">
        <v>1347</v>
      </c>
      <c r="H49" s="58">
        <v>704</v>
      </c>
    </row>
    <row r="50" spans="1:8">
      <c r="A50" s="128" t="s">
        <v>43</v>
      </c>
      <c r="B50" s="63" t="s">
        <v>13</v>
      </c>
      <c r="C50" s="9" t="s">
        <v>42</v>
      </c>
      <c r="D50" s="50"/>
      <c r="E50" s="9"/>
      <c r="F50" s="71"/>
      <c r="G50" s="59">
        <f>SUBTOTAL(9,G51:G53)</f>
        <v>26680</v>
      </c>
      <c r="H50" s="59">
        <f>SUBTOTAL(9,H51:H53)</f>
        <v>26677</v>
      </c>
    </row>
    <row r="51" spans="1:8">
      <c r="A51" s="43" t="s">
        <v>46</v>
      </c>
      <c r="B51" s="62" t="s">
        <v>13</v>
      </c>
      <c r="C51" s="7" t="s">
        <v>42</v>
      </c>
      <c r="D51" s="107" t="s">
        <v>14</v>
      </c>
      <c r="E51" s="7"/>
      <c r="F51" s="70"/>
      <c r="G51" s="57">
        <f>SUBTOTAL(9,G52:G53)</f>
        <v>26680</v>
      </c>
      <c r="H51" s="57">
        <f>SUBTOTAL(9,H52:H53)</f>
        <v>26677</v>
      </c>
    </row>
    <row r="52" spans="1:8" ht="36">
      <c r="A52" s="41" t="s">
        <v>102</v>
      </c>
      <c r="B52" s="62" t="s">
        <v>13</v>
      </c>
      <c r="C52" s="7" t="s">
        <v>42</v>
      </c>
      <c r="D52" s="49" t="s">
        <v>14</v>
      </c>
      <c r="E52" s="7" t="s">
        <v>111</v>
      </c>
      <c r="F52" s="70"/>
      <c r="G52" s="57">
        <f>SUBTOTAL(9,G53:G53)</f>
        <v>26680</v>
      </c>
      <c r="H52" s="57">
        <f>SUBTOTAL(9,H53:H53)</f>
        <v>26677</v>
      </c>
    </row>
    <row r="53" spans="1:8">
      <c r="A53" s="129" t="s">
        <v>137</v>
      </c>
      <c r="B53" s="64" t="s">
        <v>13</v>
      </c>
      <c r="C53" s="130" t="s">
        <v>42</v>
      </c>
      <c r="D53" s="51" t="s">
        <v>14</v>
      </c>
      <c r="E53" s="7" t="s">
        <v>111</v>
      </c>
      <c r="F53" s="72" t="s">
        <v>94</v>
      </c>
      <c r="G53" s="60">
        <v>26680</v>
      </c>
      <c r="H53" s="60">
        <v>26677</v>
      </c>
    </row>
    <row r="54" spans="1:8" s="5" customFormat="1" ht="34.799999999999997">
      <c r="A54" s="44" t="s">
        <v>104</v>
      </c>
      <c r="B54" s="79" t="s">
        <v>18</v>
      </c>
      <c r="C54" s="77"/>
      <c r="D54" s="77"/>
      <c r="E54" s="80"/>
      <c r="F54" s="78"/>
      <c r="G54" s="54">
        <f>SUBTOTAL(9,G55:G188)</f>
        <v>195163</v>
      </c>
      <c r="H54" s="54">
        <f>SUBTOTAL(9,H55:H188)</f>
        <v>19523</v>
      </c>
    </row>
    <row r="55" spans="1:8" s="10" customFormat="1" ht="17.399999999999999">
      <c r="A55" s="40" t="s">
        <v>7</v>
      </c>
      <c r="B55" s="66" t="s">
        <v>18</v>
      </c>
      <c r="C55" s="34" t="s">
        <v>8</v>
      </c>
      <c r="D55" s="48"/>
      <c r="E55" s="34"/>
      <c r="F55" s="73"/>
      <c r="G55" s="56">
        <f>SUBTOTAL(9,G56:G82)</f>
        <v>59041</v>
      </c>
      <c r="H55" s="56">
        <f>SUBTOTAL(9,H56:H82)</f>
        <v>1589</v>
      </c>
    </row>
    <row r="56" spans="1:8" s="10" customFormat="1" ht="72">
      <c r="A56" s="41" t="s">
        <v>110</v>
      </c>
      <c r="B56" s="62" t="s">
        <v>18</v>
      </c>
      <c r="C56" s="7" t="s">
        <v>8</v>
      </c>
      <c r="D56" s="49" t="s">
        <v>9</v>
      </c>
      <c r="E56" s="7"/>
      <c r="F56" s="70"/>
      <c r="G56" s="57">
        <f>SUBTOTAL(9,G57:G58)</f>
        <v>1767</v>
      </c>
      <c r="H56" s="57"/>
    </row>
    <row r="57" spans="1:8" s="10" customFormat="1" ht="36">
      <c r="A57" s="41" t="s">
        <v>102</v>
      </c>
      <c r="B57" s="62" t="s">
        <v>18</v>
      </c>
      <c r="C57" s="7" t="s">
        <v>8</v>
      </c>
      <c r="D57" s="49" t="s">
        <v>9</v>
      </c>
      <c r="E57" s="84" t="s">
        <v>111</v>
      </c>
      <c r="F57" s="70"/>
      <c r="G57" s="57">
        <f>SUBTOTAL(9,G58:G58)</f>
        <v>1767</v>
      </c>
      <c r="H57" s="57"/>
    </row>
    <row r="58" spans="1:8" s="10" customFormat="1" ht="54">
      <c r="A58" s="41" t="s">
        <v>79</v>
      </c>
      <c r="B58" s="62" t="s">
        <v>18</v>
      </c>
      <c r="C58" s="7" t="s">
        <v>8</v>
      </c>
      <c r="D58" s="49" t="s">
        <v>9</v>
      </c>
      <c r="E58" s="84" t="s">
        <v>111</v>
      </c>
      <c r="F58" s="70" t="s">
        <v>76</v>
      </c>
      <c r="G58" s="58">
        <v>1767</v>
      </c>
      <c r="H58" s="58"/>
    </row>
    <row r="59" spans="1:8" ht="90">
      <c r="A59" s="41" t="s">
        <v>51</v>
      </c>
      <c r="B59" s="62" t="s">
        <v>18</v>
      </c>
      <c r="C59" s="7" t="s">
        <v>8</v>
      </c>
      <c r="D59" s="49" t="s">
        <v>14</v>
      </c>
      <c r="E59" s="7"/>
      <c r="F59" s="70"/>
      <c r="G59" s="57">
        <f>SUBTOTAL(9,G60:G64)</f>
        <v>25086</v>
      </c>
      <c r="H59" s="57">
        <f>SUBTOTAL(9,H60:H64)</f>
        <v>1584</v>
      </c>
    </row>
    <row r="60" spans="1:8" ht="72">
      <c r="A60" s="126" t="s">
        <v>156</v>
      </c>
      <c r="B60" s="62" t="s">
        <v>18</v>
      </c>
      <c r="C60" s="7" t="s">
        <v>8</v>
      </c>
      <c r="D60" s="49" t="s">
        <v>14</v>
      </c>
      <c r="E60" s="84" t="s">
        <v>115</v>
      </c>
      <c r="F60" s="70"/>
      <c r="G60" s="57">
        <f>SUBTOTAL(9,G61)</f>
        <v>96</v>
      </c>
      <c r="H60" s="57"/>
    </row>
    <row r="61" spans="1:8" ht="54">
      <c r="A61" s="101" t="s">
        <v>80</v>
      </c>
      <c r="B61" s="62" t="s">
        <v>18</v>
      </c>
      <c r="C61" s="7" t="s">
        <v>8</v>
      </c>
      <c r="D61" s="49" t="s">
        <v>14</v>
      </c>
      <c r="E61" s="84" t="s">
        <v>115</v>
      </c>
      <c r="F61" s="70" t="s">
        <v>77</v>
      </c>
      <c r="G61" s="58">
        <v>96</v>
      </c>
      <c r="H61" s="58"/>
    </row>
    <row r="62" spans="1:8" ht="36">
      <c r="A62" s="41" t="s">
        <v>102</v>
      </c>
      <c r="B62" s="62" t="s">
        <v>18</v>
      </c>
      <c r="C62" s="7" t="s">
        <v>8</v>
      </c>
      <c r="D62" s="49" t="s">
        <v>14</v>
      </c>
      <c r="E62" s="84" t="s">
        <v>111</v>
      </c>
      <c r="F62" s="70"/>
      <c r="G62" s="57">
        <f>SUBTOTAL(9,G63:G64)</f>
        <v>24990</v>
      </c>
      <c r="H62" s="57">
        <f>SUBTOTAL(9,H63:H64)</f>
        <v>1584</v>
      </c>
    </row>
    <row r="63" spans="1:8" ht="54">
      <c r="A63" s="41" t="s">
        <v>79</v>
      </c>
      <c r="B63" s="62" t="s">
        <v>18</v>
      </c>
      <c r="C63" s="7" t="s">
        <v>8</v>
      </c>
      <c r="D63" s="49" t="s">
        <v>14</v>
      </c>
      <c r="E63" s="84" t="s">
        <v>111</v>
      </c>
      <c r="F63" s="70" t="s">
        <v>76</v>
      </c>
      <c r="G63" s="58">
        <v>24547</v>
      </c>
      <c r="H63" s="58">
        <v>1576</v>
      </c>
    </row>
    <row r="64" spans="1:8" ht="54">
      <c r="A64" s="41" t="s">
        <v>80</v>
      </c>
      <c r="B64" s="62" t="s">
        <v>18</v>
      </c>
      <c r="C64" s="7" t="s">
        <v>8</v>
      </c>
      <c r="D64" s="49" t="s">
        <v>14</v>
      </c>
      <c r="E64" s="84" t="s">
        <v>111</v>
      </c>
      <c r="F64" s="70" t="s">
        <v>77</v>
      </c>
      <c r="G64" s="58">
        <v>443</v>
      </c>
      <c r="H64" s="58">
        <v>8</v>
      </c>
    </row>
    <row r="65" spans="1:8">
      <c r="A65" s="41" t="s">
        <v>185</v>
      </c>
      <c r="B65" s="62" t="s">
        <v>18</v>
      </c>
      <c r="C65" s="7" t="s">
        <v>8</v>
      </c>
      <c r="D65" s="49" t="s">
        <v>31</v>
      </c>
      <c r="E65" s="7"/>
      <c r="F65" s="70"/>
      <c r="G65" s="57">
        <f>SUBTOTAL(9,G66:G67)</f>
        <v>5</v>
      </c>
      <c r="H65" s="57">
        <f>SUBTOTAL(9,H66:H67)</f>
        <v>5</v>
      </c>
    </row>
    <row r="66" spans="1:8" ht="36">
      <c r="A66" s="41" t="s">
        <v>102</v>
      </c>
      <c r="B66" s="62" t="s">
        <v>18</v>
      </c>
      <c r="C66" s="7" t="s">
        <v>8</v>
      </c>
      <c r="D66" s="49" t="s">
        <v>31</v>
      </c>
      <c r="E66" s="84" t="s">
        <v>111</v>
      </c>
      <c r="F66" s="70"/>
      <c r="G66" s="57">
        <f>SUBTOTAL(9,G67)</f>
        <v>5</v>
      </c>
      <c r="H66" s="57">
        <f>SUBTOTAL(9,H67)</f>
        <v>5</v>
      </c>
    </row>
    <row r="67" spans="1:8" ht="54">
      <c r="A67" s="41" t="s">
        <v>80</v>
      </c>
      <c r="B67" s="62" t="s">
        <v>18</v>
      </c>
      <c r="C67" s="7" t="s">
        <v>8</v>
      </c>
      <c r="D67" s="49" t="s">
        <v>31</v>
      </c>
      <c r="E67" s="84" t="s">
        <v>111</v>
      </c>
      <c r="F67" s="70" t="s">
        <v>77</v>
      </c>
      <c r="G67" s="58">
        <v>5</v>
      </c>
      <c r="H67" s="58">
        <v>5</v>
      </c>
    </row>
    <row r="68" spans="1:8" ht="36" hidden="1">
      <c r="A68" s="41" t="s">
        <v>184</v>
      </c>
      <c r="B68" s="62" t="s">
        <v>18</v>
      </c>
      <c r="C68" s="7" t="s">
        <v>8</v>
      </c>
      <c r="D68" s="49" t="s">
        <v>20</v>
      </c>
      <c r="E68" s="7"/>
      <c r="F68" s="70"/>
      <c r="G68" s="57">
        <f>SUBTOTAL(9,G69:G70)</f>
        <v>0</v>
      </c>
      <c r="H68" s="57"/>
    </row>
    <row r="69" spans="1:8" ht="36" hidden="1">
      <c r="A69" s="41" t="s">
        <v>102</v>
      </c>
      <c r="B69" s="62" t="s">
        <v>18</v>
      </c>
      <c r="C69" s="7" t="s">
        <v>8</v>
      </c>
      <c r="D69" s="49" t="s">
        <v>20</v>
      </c>
      <c r="E69" s="84" t="s">
        <v>111</v>
      </c>
      <c r="F69" s="70"/>
      <c r="G69" s="57">
        <f>SUBTOTAL(9,G70)</f>
        <v>0</v>
      </c>
      <c r="H69" s="57"/>
    </row>
    <row r="70" spans="1:8" ht="54" hidden="1">
      <c r="A70" s="41" t="s">
        <v>80</v>
      </c>
      <c r="B70" s="62" t="s">
        <v>18</v>
      </c>
      <c r="C70" s="7" t="s">
        <v>8</v>
      </c>
      <c r="D70" s="49" t="s">
        <v>20</v>
      </c>
      <c r="E70" s="84" t="s">
        <v>111</v>
      </c>
      <c r="F70" s="70" t="s">
        <v>77</v>
      </c>
      <c r="G70" s="58"/>
      <c r="H70" s="58"/>
    </row>
    <row r="71" spans="1:8" hidden="1">
      <c r="A71" s="43" t="s">
        <v>48</v>
      </c>
      <c r="B71" s="62" t="s">
        <v>18</v>
      </c>
      <c r="C71" s="7" t="s">
        <v>8</v>
      </c>
      <c r="D71" s="49" t="s">
        <v>21</v>
      </c>
      <c r="E71" s="7"/>
      <c r="F71" s="70"/>
      <c r="G71" s="57">
        <f>SUBTOTAL(9,G72:G73)</f>
        <v>0</v>
      </c>
      <c r="H71" s="57"/>
    </row>
    <row r="72" spans="1:8" ht="36" hidden="1">
      <c r="A72" s="41" t="s">
        <v>102</v>
      </c>
      <c r="B72" s="62" t="s">
        <v>18</v>
      </c>
      <c r="C72" s="7" t="s">
        <v>8</v>
      </c>
      <c r="D72" s="49" t="s">
        <v>21</v>
      </c>
      <c r="E72" s="84" t="s">
        <v>111</v>
      </c>
      <c r="F72" s="70"/>
      <c r="G72" s="57">
        <f>SUBTOTAL(9,G73)</f>
        <v>0</v>
      </c>
      <c r="H72" s="57"/>
    </row>
    <row r="73" spans="1:8" hidden="1">
      <c r="A73" s="41" t="s">
        <v>74</v>
      </c>
      <c r="B73" s="62" t="s">
        <v>18</v>
      </c>
      <c r="C73" s="7" t="s">
        <v>8</v>
      </c>
      <c r="D73" s="49" t="s">
        <v>21</v>
      </c>
      <c r="E73" s="84" t="s">
        <v>111</v>
      </c>
      <c r="F73" s="70" t="s">
        <v>75</v>
      </c>
      <c r="G73" s="58"/>
      <c r="H73" s="58"/>
    </row>
    <row r="74" spans="1:8">
      <c r="A74" s="41" t="s">
        <v>12</v>
      </c>
      <c r="B74" s="62" t="s">
        <v>18</v>
      </c>
      <c r="C74" s="7" t="s">
        <v>8</v>
      </c>
      <c r="D74" s="49" t="s">
        <v>66</v>
      </c>
      <c r="E74" s="7"/>
      <c r="F74" s="70"/>
      <c r="G74" s="57">
        <f>SUBTOTAL(9,G75:G82)</f>
        <v>32183</v>
      </c>
      <c r="H74" s="57"/>
    </row>
    <row r="75" spans="1:8" ht="72">
      <c r="A75" s="126" t="s">
        <v>179</v>
      </c>
      <c r="B75" s="62" t="s">
        <v>18</v>
      </c>
      <c r="C75" s="7" t="s">
        <v>8</v>
      </c>
      <c r="D75" s="49" t="s">
        <v>66</v>
      </c>
      <c r="E75" s="84" t="s">
        <v>114</v>
      </c>
      <c r="F75" s="70"/>
      <c r="G75" s="57">
        <f>SUBTOTAL(9,G76:G77)</f>
        <v>7601</v>
      </c>
      <c r="H75" s="57"/>
    </row>
    <row r="76" spans="1:8" ht="54">
      <c r="A76" s="101" t="s">
        <v>80</v>
      </c>
      <c r="B76" s="62" t="s">
        <v>18</v>
      </c>
      <c r="C76" s="7" t="s">
        <v>8</v>
      </c>
      <c r="D76" s="49" t="s">
        <v>66</v>
      </c>
      <c r="E76" s="84" t="s">
        <v>114</v>
      </c>
      <c r="F76" s="70" t="s">
        <v>77</v>
      </c>
      <c r="G76" s="58">
        <v>155</v>
      </c>
      <c r="H76" s="58"/>
    </row>
    <row r="77" spans="1:8">
      <c r="A77" s="101" t="s">
        <v>97</v>
      </c>
      <c r="B77" s="62" t="s">
        <v>18</v>
      </c>
      <c r="C77" s="7" t="s">
        <v>8</v>
      </c>
      <c r="D77" s="49" t="s">
        <v>66</v>
      </c>
      <c r="E77" s="84" t="s">
        <v>114</v>
      </c>
      <c r="F77" s="70" t="s">
        <v>19</v>
      </c>
      <c r="G77" s="58">
        <v>7446</v>
      </c>
      <c r="H77" s="58"/>
    </row>
    <row r="78" spans="1:8" ht="36">
      <c r="A78" s="101" t="s">
        <v>102</v>
      </c>
      <c r="B78" s="62" t="s">
        <v>18</v>
      </c>
      <c r="C78" s="7" t="s">
        <v>8</v>
      </c>
      <c r="D78" s="49" t="s">
        <v>66</v>
      </c>
      <c r="E78" s="84" t="s">
        <v>111</v>
      </c>
      <c r="F78" s="70"/>
      <c r="G78" s="57">
        <f>SUBTOTAL(9,G79:G82)</f>
        <v>24582</v>
      </c>
      <c r="H78" s="57"/>
    </row>
    <row r="79" spans="1:8" ht="36">
      <c r="A79" s="101" t="s">
        <v>85</v>
      </c>
      <c r="B79" s="62" t="s">
        <v>18</v>
      </c>
      <c r="C79" s="7" t="s">
        <v>8</v>
      </c>
      <c r="D79" s="49" t="s">
        <v>66</v>
      </c>
      <c r="E79" s="84" t="s">
        <v>111</v>
      </c>
      <c r="F79" s="70" t="s">
        <v>84</v>
      </c>
      <c r="G79" s="58">
        <v>15606</v>
      </c>
      <c r="H79" s="58"/>
    </row>
    <row r="80" spans="1:8" ht="54">
      <c r="A80" s="101" t="s">
        <v>80</v>
      </c>
      <c r="B80" s="62" t="s">
        <v>18</v>
      </c>
      <c r="C80" s="7" t="s">
        <v>8</v>
      </c>
      <c r="D80" s="49" t="s">
        <v>66</v>
      </c>
      <c r="E80" s="84" t="s">
        <v>111</v>
      </c>
      <c r="F80" s="70" t="s">
        <v>77</v>
      </c>
      <c r="G80" s="58">
        <v>8335</v>
      </c>
      <c r="H80" s="58"/>
    </row>
    <row r="81" spans="1:8">
      <c r="A81" s="101" t="s">
        <v>187</v>
      </c>
      <c r="B81" s="62" t="s">
        <v>18</v>
      </c>
      <c r="C81" s="7" t="s">
        <v>8</v>
      </c>
      <c r="D81" s="49" t="s">
        <v>66</v>
      </c>
      <c r="E81" s="84" t="s">
        <v>111</v>
      </c>
      <c r="F81" s="70" t="s">
        <v>132</v>
      </c>
      <c r="G81" s="58">
        <v>140</v>
      </c>
      <c r="H81" s="58"/>
    </row>
    <row r="82" spans="1:8">
      <c r="A82" s="101" t="s">
        <v>81</v>
      </c>
      <c r="B82" s="62" t="s">
        <v>18</v>
      </c>
      <c r="C82" s="7" t="s">
        <v>8</v>
      </c>
      <c r="D82" s="49" t="s">
        <v>66</v>
      </c>
      <c r="E82" s="84" t="s">
        <v>111</v>
      </c>
      <c r="F82" s="70" t="s">
        <v>78</v>
      </c>
      <c r="G82" s="58">
        <v>501</v>
      </c>
      <c r="H82" s="58"/>
    </row>
    <row r="83" spans="1:8" s="10" customFormat="1" ht="17.399999999999999">
      <c r="A83" s="102" t="s">
        <v>23</v>
      </c>
      <c r="B83" s="63" t="s">
        <v>18</v>
      </c>
      <c r="C83" s="9" t="s">
        <v>9</v>
      </c>
      <c r="D83" s="50"/>
      <c r="E83" s="9"/>
      <c r="F83" s="71"/>
      <c r="G83" s="59">
        <f>SUBTOTAL(9,G84:G86)</f>
        <v>275</v>
      </c>
      <c r="H83" s="59"/>
    </row>
    <row r="84" spans="1:8">
      <c r="A84" s="101" t="s">
        <v>24</v>
      </c>
      <c r="B84" s="62" t="s">
        <v>18</v>
      </c>
      <c r="C84" s="7" t="s">
        <v>9</v>
      </c>
      <c r="D84" s="49" t="s">
        <v>14</v>
      </c>
      <c r="E84" s="7"/>
      <c r="F84" s="70"/>
      <c r="G84" s="57">
        <f>SUBTOTAL(9,G85:G86)</f>
        <v>275</v>
      </c>
      <c r="H84" s="57"/>
    </row>
    <row r="85" spans="1:8" ht="36">
      <c r="A85" s="101" t="s">
        <v>102</v>
      </c>
      <c r="B85" s="62" t="s">
        <v>18</v>
      </c>
      <c r="C85" s="7" t="s">
        <v>9</v>
      </c>
      <c r="D85" s="49" t="s">
        <v>14</v>
      </c>
      <c r="E85" s="84" t="s">
        <v>111</v>
      </c>
      <c r="F85" s="70"/>
      <c r="G85" s="57">
        <f>SUBTOTAL(9,G86)</f>
        <v>275</v>
      </c>
      <c r="H85" s="57"/>
    </row>
    <row r="86" spans="1:8" ht="54">
      <c r="A86" s="101" t="s">
        <v>80</v>
      </c>
      <c r="B86" s="62" t="s">
        <v>18</v>
      </c>
      <c r="C86" s="7" t="s">
        <v>9</v>
      </c>
      <c r="D86" s="49" t="s">
        <v>14</v>
      </c>
      <c r="E86" s="84" t="s">
        <v>111</v>
      </c>
      <c r="F86" s="70" t="s">
        <v>77</v>
      </c>
      <c r="G86" s="58">
        <v>275</v>
      </c>
      <c r="H86" s="58"/>
    </row>
    <row r="87" spans="1:8" s="10" customFormat="1" ht="34.799999999999997">
      <c r="A87" s="102" t="s">
        <v>26</v>
      </c>
      <c r="B87" s="63" t="s">
        <v>18</v>
      </c>
      <c r="C87" s="9" t="s">
        <v>10</v>
      </c>
      <c r="D87" s="50"/>
      <c r="E87" s="9"/>
      <c r="F87" s="71"/>
      <c r="G87" s="59">
        <f>SUBTOTAL(9,G88:G96)</f>
        <v>2079</v>
      </c>
      <c r="H87" s="59">
        <f>SUBTOTAL(9,H88:H96)</f>
        <v>190</v>
      </c>
    </row>
    <row r="88" spans="1:8" s="13" customFormat="1" ht="72">
      <c r="A88" s="101" t="s">
        <v>25</v>
      </c>
      <c r="B88" s="62" t="s">
        <v>18</v>
      </c>
      <c r="C88" s="7" t="s">
        <v>10</v>
      </c>
      <c r="D88" s="49" t="s">
        <v>27</v>
      </c>
      <c r="E88" s="7"/>
      <c r="F88" s="70"/>
      <c r="G88" s="57">
        <f>SUBTOTAL(9,G89:G90)</f>
        <v>205</v>
      </c>
      <c r="H88" s="57"/>
    </row>
    <row r="89" spans="1:8" ht="126">
      <c r="A89" s="122" t="s">
        <v>180</v>
      </c>
      <c r="B89" s="62" t="s">
        <v>18</v>
      </c>
      <c r="C89" s="7" t="s">
        <v>10</v>
      </c>
      <c r="D89" s="49" t="s">
        <v>27</v>
      </c>
      <c r="E89" s="84" t="s">
        <v>116</v>
      </c>
      <c r="F89" s="70"/>
      <c r="G89" s="57">
        <f>SUBTOTAL(9,G90:G90)</f>
        <v>205</v>
      </c>
      <c r="H89" s="57"/>
    </row>
    <row r="90" spans="1:8" ht="54">
      <c r="A90" s="101" t="s">
        <v>80</v>
      </c>
      <c r="B90" s="62" t="s">
        <v>18</v>
      </c>
      <c r="C90" s="7" t="s">
        <v>10</v>
      </c>
      <c r="D90" s="49" t="s">
        <v>27</v>
      </c>
      <c r="E90" s="84" t="s">
        <v>116</v>
      </c>
      <c r="F90" s="70" t="s">
        <v>77</v>
      </c>
      <c r="G90" s="58">
        <v>205</v>
      </c>
      <c r="H90" s="58"/>
    </row>
    <row r="91" spans="1:8" ht="54">
      <c r="A91" s="101" t="s">
        <v>59</v>
      </c>
      <c r="B91" s="62" t="s">
        <v>18</v>
      </c>
      <c r="C91" s="7" t="s">
        <v>10</v>
      </c>
      <c r="D91" s="49" t="s">
        <v>11</v>
      </c>
      <c r="E91" s="7"/>
      <c r="F91" s="70"/>
      <c r="G91" s="57">
        <f>SUBTOTAL(9,G92:G96)</f>
        <v>1874</v>
      </c>
      <c r="H91" s="57">
        <f>SUBTOTAL(9,H92:H96)</f>
        <v>190</v>
      </c>
    </row>
    <row r="92" spans="1:8" ht="76.95" customHeight="1">
      <c r="A92" s="134" t="s">
        <v>170</v>
      </c>
      <c r="B92" s="62" t="s">
        <v>18</v>
      </c>
      <c r="C92" s="7" t="s">
        <v>10</v>
      </c>
      <c r="D92" s="49" t="s">
        <v>11</v>
      </c>
      <c r="E92" s="84" t="s">
        <v>117</v>
      </c>
      <c r="F92" s="70"/>
      <c r="G92" s="57">
        <f>SUBTOTAL(9,G93:G94)</f>
        <v>1755</v>
      </c>
      <c r="H92" s="57">
        <f>SUBTOTAL(9,H93:H94)</f>
        <v>190</v>
      </c>
    </row>
    <row r="93" spans="1:8" ht="54">
      <c r="A93" s="101" t="s">
        <v>80</v>
      </c>
      <c r="B93" s="62" t="s">
        <v>18</v>
      </c>
      <c r="C93" s="7" t="s">
        <v>10</v>
      </c>
      <c r="D93" s="49" t="s">
        <v>11</v>
      </c>
      <c r="E93" s="84" t="s">
        <v>117</v>
      </c>
      <c r="F93" s="70" t="s">
        <v>77</v>
      </c>
      <c r="G93" s="58">
        <v>1083</v>
      </c>
      <c r="H93" s="58"/>
    </row>
    <row r="94" spans="1:8" ht="54">
      <c r="A94" s="101" t="s">
        <v>89</v>
      </c>
      <c r="B94" s="62" t="s">
        <v>18</v>
      </c>
      <c r="C94" s="7" t="s">
        <v>10</v>
      </c>
      <c r="D94" s="49" t="s">
        <v>11</v>
      </c>
      <c r="E94" s="84" t="s">
        <v>117</v>
      </c>
      <c r="F94" s="70" t="s">
        <v>88</v>
      </c>
      <c r="G94" s="58">
        <v>672</v>
      </c>
      <c r="H94" s="58">
        <v>190</v>
      </c>
    </row>
    <row r="95" spans="1:8" ht="93.6" customHeight="1">
      <c r="A95" s="101" t="s">
        <v>146</v>
      </c>
      <c r="B95" s="62" t="s">
        <v>18</v>
      </c>
      <c r="C95" s="7" t="s">
        <v>10</v>
      </c>
      <c r="D95" s="49" t="s">
        <v>11</v>
      </c>
      <c r="E95" s="84" t="s">
        <v>140</v>
      </c>
      <c r="F95" s="70"/>
      <c r="G95" s="57">
        <f>SUBTOTAL(9,G96:G96)</f>
        <v>119</v>
      </c>
      <c r="H95" s="57"/>
    </row>
    <row r="96" spans="1:8" ht="54">
      <c r="A96" s="101" t="s">
        <v>80</v>
      </c>
      <c r="B96" s="62" t="s">
        <v>18</v>
      </c>
      <c r="C96" s="7" t="s">
        <v>10</v>
      </c>
      <c r="D96" s="49" t="s">
        <v>11</v>
      </c>
      <c r="E96" s="84" t="s">
        <v>140</v>
      </c>
      <c r="F96" s="70" t="s">
        <v>77</v>
      </c>
      <c r="G96" s="58">
        <v>119</v>
      </c>
      <c r="H96" s="58"/>
    </row>
    <row r="97" spans="1:8" s="13" customFormat="1">
      <c r="A97" s="102" t="s">
        <v>16</v>
      </c>
      <c r="B97" s="63" t="s">
        <v>18</v>
      </c>
      <c r="C97" s="9" t="s">
        <v>14</v>
      </c>
      <c r="D97" s="50"/>
      <c r="E97" s="9"/>
      <c r="F97" s="71"/>
      <c r="G97" s="59">
        <f>SUBTOTAL(9,G98:G114)</f>
        <v>11896</v>
      </c>
      <c r="H97" s="59"/>
    </row>
    <row r="98" spans="1:8" s="13" customFormat="1">
      <c r="A98" s="101" t="s">
        <v>29</v>
      </c>
      <c r="B98" s="62" t="s">
        <v>18</v>
      </c>
      <c r="C98" s="7" t="s">
        <v>14</v>
      </c>
      <c r="D98" s="49" t="s">
        <v>28</v>
      </c>
      <c r="E98" s="7"/>
      <c r="F98" s="70"/>
      <c r="G98" s="57">
        <f>SUBTOTAL(9,G99:G101)</f>
        <v>4677</v>
      </c>
      <c r="H98" s="57"/>
    </row>
    <row r="99" spans="1:8" s="13" customFormat="1" ht="126.6" customHeight="1">
      <c r="A99" s="106" t="s">
        <v>172</v>
      </c>
      <c r="B99" s="62" t="s">
        <v>18</v>
      </c>
      <c r="C99" s="7" t="s">
        <v>14</v>
      </c>
      <c r="D99" s="49" t="s">
        <v>28</v>
      </c>
      <c r="E99" s="84" t="s">
        <v>119</v>
      </c>
      <c r="F99" s="70"/>
      <c r="G99" s="57">
        <f>SUBTOTAL(9,G100:G101)</f>
        <v>4677</v>
      </c>
      <c r="H99" s="57"/>
    </row>
    <row r="100" spans="1:8" s="13" customFormat="1" ht="54" hidden="1">
      <c r="A100" s="101" t="s">
        <v>80</v>
      </c>
      <c r="B100" s="62" t="s">
        <v>18</v>
      </c>
      <c r="C100" s="7" t="s">
        <v>14</v>
      </c>
      <c r="D100" s="49" t="s">
        <v>28</v>
      </c>
      <c r="E100" s="84" t="s">
        <v>119</v>
      </c>
      <c r="F100" s="70" t="s">
        <v>77</v>
      </c>
      <c r="G100" s="58"/>
      <c r="H100" s="58"/>
    </row>
    <row r="101" spans="1:8" s="13" customFormat="1" ht="72">
      <c r="A101" s="101" t="s">
        <v>87</v>
      </c>
      <c r="B101" s="62" t="s">
        <v>18</v>
      </c>
      <c r="C101" s="7" t="s">
        <v>14</v>
      </c>
      <c r="D101" s="49" t="s">
        <v>28</v>
      </c>
      <c r="E101" s="84" t="s">
        <v>119</v>
      </c>
      <c r="F101" s="70" t="s">
        <v>86</v>
      </c>
      <c r="G101" s="58">
        <v>4677</v>
      </c>
      <c r="H101" s="58"/>
    </row>
    <row r="102" spans="1:8" s="13" customFormat="1">
      <c r="A102" s="101" t="s">
        <v>71</v>
      </c>
      <c r="B102" s="62" t="s">
        <v>18</v>
      </c>
      <c r="C102" s="7" t="s">
        <v>14</v>
      </c>
      <c r="D102" s="49" t="s">
        <v>27</v>
      </c>
      <c r="E102" s="7"/>
      <c r="F102" s="70"/>
      <c r="G102" s="57">
        <f>SUBTOTAL(9,G103:G105)</f>
        <v>1859</v>
      </c>
      <c r="H102" s="57"/>
    </row>
    <row r="103" spans="1:8" ht="108">
      <c r="A103" s="106" t="s">
        <v>172</v>
      </c>
      <c r="B103" s="62" t="s">
        <v>18</v>
      </c>
      <c r="C103" s="7" t="s">
        <v>14</v>
      </c>
      <c r="D103" s="49" t="s">
        <v>27</v>
      </c>
      <c r="E103" s="84" t="s">
        <v>119</v>
      </c>
      <c r="F103" s="70"/>
      <c r="G103" s="57">
        <f>SUBTOTAL(9,G104:G105)</f>
        <v>1859</v>
      </c>
      <c r="H103" s="57"/>
    </row>
    <row r="104" spans="1:8" ht="54">
      <c r="A104" s="101" t="s">
        <v>80</v>
      </c>
      <c r="B104" s="62" t="s">
        <v>18</v>
      </c>
      <c r="C104" s="7" t="s">
        <v>14</v>
      </c>
      <c r="D104" s="49" t="s">
        <v>27</v>
      </c>
      <c r="E104" s="84" t="s">
        <v>119</v>
      </c>
      <c r="F104" s="70" t="s">
        <v>77</v>
      </c>
      <c r="G104" s="58">
        <v>8</v>
      </c>
      <c r="H104" s="58"/>
    </row>
    <row r="105" spans="1:8">
      <c r="A105" s="101" t="s">
        <v>97</v>
      </c>
      <c r="B105" s="62" t="s">
        <v>18</v>
      </c>
      <c r="C105" s="7" t="s">
        <v>14</v>
      </c>
      <c r="D105" s="49" t="s">
        <v>27</v>
      </c>
      <c r="E105" s="84" t="s">
        <v>119</v>
      </c>
      <c r="F105" s="70" t="s">
        <v>19</v>
      </c>
      <c r="G105" s="58">
        <v>1851</v>
      </c>
      <c r="H105" s="58"/>
    </row>
    <row r="106" spans="1:8" s="13" customFormat="1" ht="36">
      <c r="A106" s="101" t="s">
        <v>17</v>
      </c>
      <c r="B106" s="62" t="s">
        <v>18</v>
      </c>
      <c r="C106" s="7" t="s">
        <v>14</v>
      </c>
      <c r="D106" s="49" t="s">
        <v>15</v>
      </c>
      <c r="E106" s="7"/>
      <c r="F106" s="70"/>
      <c r="G106" s="57">
        <f>SUBTOTAL(9,G107:G114)</f>
        <v>5360</v>
      </c>
      <c r="H106" s="57"/>
    </row>
    <row r="107" spans="1:8" s="13" customFormat="1" ht="72">
      <c r="A107" s="122" t="s">
        <v>164</v>
      </c>
      <c r="B107" s="62" t="s">
        <v>18</v>
      </c>
      <c r="C107" s="7" t="s">
        <v>14</v>
      </c>
      <c r="D107" s="49" t="s">
        <v>15</v>
      </c>
      <c r="E107" s="84" t="s">
        <v>120</v>
      </c>
      <c r="F107" s="70"/>
      <c r="G107" s="57">
        <f>SUBTOTAL(9,G108:G108)</f>
        <v>1993</v>
      </c>
      <c r="H107" s="57"/>
    </row>
    <row r="108" spans="1:8" s="13" customFormat="1">
      <c r="A108" s="101" t="s">
        <v>99</v>
      </c>
      <c r="B108" s="62" t="s">
        <v>18</v>
      </c>
      <c r="C108" s="7" t="s">
        <v>14</v>
      </c>
      <c r="D108" s="49" t="s">
        <v>15</v>
      </c>
      <c r="E108" s="84" t="s">
        <v>120</v>
      </c>
      <c r="F108" s="70" t="s">
        <v>98</v>
      </c>
      <c r="G108" s="58">
        <v>1993</v>
      </c>
      <c r="H108" s="58"/>
    </row>
    <row r="109" spans="1:8" s="13" customFormat="1" ht="72">
      <c r="A109" s="126" t="s">
        <v>179</v>
      </c>
      <c r="B109" s="62" t="s">
        <v>18</v>
      </c>
      <c r="C109" s="7" t="s">
        <v>14</v>
      </c>
      <c r="D109" s="49" t="s">
        <v>15</v>
      </c>
      <c r="E109" s="84" t="s">
        <v>114</v>
      </c>
      <c r="F109" s="70"/>
      <c r="G109" s="57">
        <f>SUBTOTAL(9,G110)</f>
        <v>131</v>
      </c>
      <c r="H109" s="57"/>
    </row>
    <row r="110" spans="1:8" s="13" customFormat="1" ht="54">
      <c r="A110" s="101" t="s">
        <v>80</v>
      </c>
      <c r="B110" s="62" t="s">
        <v>18</v>
      </c>
      <c r="C110" s="7" t="s">
        <v>14</v>
      </c>
      <c r="D110" s="49" t="s">
        <v>15</v>
      </c>
      <c r="E110" s="84" t="s">
        <v>114</v>
      </c>
      <c r="F110" s="70" t="s">
        <v>77</v>
      </c>
      <c r="G110" s="58">
        <v>131</v>
      </c>
      <c r="H110" s="58"/>
    </row>
    <row r="111" spans="1:8" s="13" customFormat="1" ht="72">
      <c r="A111" s="101" t="s">
        <v>183</v>
      </c>
      <c r="B111" s="62" t="s">
        <v>18</v>
      </c>
      <c r="C111" s="7" t="s">
        <v>14</v>
      </c>
      <c r="D111" s="49" t="s">
        <v>15</v>
      </c>
      <c r="E111" s="84" t="s">
        <v>129</v>
      </c>
      <c r="F111" s="70"/>
      <c r="G111" s="57">
        <f>SUBTOTAL(9,G112)</f>
        <v>1427</v>
      </c>
      <c r="H111" s="57"/>
    </row>
    <row r="112" spans="1:8" s="13" customFormat="1">
      <c r="A112" s="101" t="s">
        <v>97</v>
      </c>
      <c r="B112" s="62" t="s">
        <v>18</v>
      </c>
      <c r="C112" s="7" t="s">
        <v>14</v>
      </c>
      <c r="D112" s="49" t="s">
        <v>15</v>
      </c>
      <c r="E112" s="84" t="s">
        <v>129</v>
      </c>
      <c r="F112" s="70" t="s">
        <v>19</v>
      </c>
      <c r="G112" s="58">
        <v>1427</v>
      </c>
      <c r="H112" s="58"/>
    </row>
    <row r="113" spans="1:8" s="13" customFormat="1" ht="90">
      <c r="A113" s="122" t="s">
        <v>144</v>
      </c>
      <c r="B113" s="62" t="s">
        <v>18</v>
      </c>
      <c r="C113" s="7" t="s">
        <v>14</v>
      </c>
      <c r="D113" s="49" t="s">
        <v>15</v>
      </c>
      <c r="E113" s="84" t="s">
        <v>118</v>
      </c>
      <c r="F113" s="70"/>
      <c r="G113" s="57">
        <f>SUBTOTAL(9,G114:G114)</f>
        <v>1809</v>
      </c>
      <c r="H113" s="57"/>
    </row>
    <row r="114" spans="1:8" s="13" customFormat="1" ht="54">
      <c r="A114" s="101" t="s">
        <v>80</v>
      </c>
      <c r="B114" s="62" t="s">
        <v>18</v>
      </c>
      <c r="C114" s="7" t="s">
        <v>14</v>
      </c>
      <c r="D114" s="49" t="s">
        <v>15</v>
      </c>
      <c r="E114" s="84" t="s">
        <v>118</v>
      </c>
      <c r="F114" s="70" t="s">
        <v>77</v>
      </c>
      <c r="G114" s="58">
        <v>1809</v>
      </c>
      <c r="H114" s="58"/>
    </row>
    <row r="115" spans="1:8" s="13" customFormat="1">
      <c r="A115" s="102" t="s">
        <v>30</v>
      </c>
      <c r="B115" s="63" t="s">
        <v>18</v>
      </c>
      <c r="C115" s="9" t="s">
        <v>31</v>
      </c>
      <c r="D115" s="50"/>
      <c r="E115" s="9"/>
      <c r="F115" s="71"/>
      <c r="G115" s="59">
        <f>SUBTOTAL(9,G116:G132)</f>
        <v>82719</v>
      </c>
      <c r="H115" s="59">
        <f>SUBTOTAL(9,H116:H132)</f>
        <v>634</v>
      </c>
    </row>
    <row r="116" spans="1:8" s="13" customFormat="1">
      <c r="A116" s="101" t="s">
        <v>65</v>
      </c>
      <c r="B116" s="62" t="s">
        <v>18</v>
      </c>
      <c r="C116" s="7" t="s">
        <v>31</v>
      </c>
      <c r="D116" s="49" t="s">
        <v>8</v>
      </c>
      <c r="E116" s="7"/>
      <c r="F116" s="70"/>
      <c r="G116" s="57">
        <f>SUBTOTAL(9,G117:G118)</f>
        <v>664</v>
      </c>
      <c r="H116" s="57"/>
    </row>
    <row r="117" spans="1:8" s="10" customFormat="1" ht="90">
      <c r="A117" s="122" t="s">
        <v>144</v>
      </c>
      <c r="B117" s="62" t="s">
        <v>18</v>
      </c>
      <c r="C117" s="7" t="s">
        <v>31</v>
      </c>
      <c r="D117" s="49" t="s">
        <v>8</v>
      </c>
      <c r="E117" s="84" t="s">
        <v>118</v>
      </c>
      <c r="F117" s="70"/>
      <c r="G117" s="57">
        <f>SUBTOTAL(9,G118:G118)</f>
        <v>664</v>
      </c>
      <c r="H117" s="57"/>
    </row>
    <row r="118" spans="1:8" ht="72">
      <c r="A118" s="101" t="s">
        <v>87</v>
      </c>
      <c r="B118" s="62" t="s">
        <v>18</v>
      </c>
      <c r="C118" s="7" t="s">
        <v>31</v>
      </c>
      <c r="D118" s="49" t="s">
        <v>8</v>
      </c>
      <c r="E118" s="84" t="s">
        <v>118</v>
      </c>
      <c r="F118" s="70" t="s">
        <v>86</v>
      </c>
      <c r="G118" s="58">
        <v>664</v>
      </c>
      <c r="H118" s="58"/>
    </row>
    <row r="119" spans="1:8">
      <c r="A119" s="101" t="s">
        <v>32</v>
      </c>
      <c r="B119" s="62" t="s">
        <v>18</v>
      </c>
      <c r="C119" s="7" t="s">
        <v>31</v>
      </c>
      <c r="D119" s="49" t="s">
        <v>10</v>
      </c>
      <c r="E119" s="7"/>
      <c r="F119" s="70"/>
      <c r="G119" s="57">
        <f>SUBTOTAL(9,G120:G124)</f>
        <v>73936</v>
      </c>
      <c r="H119" s="57"/>
    </row>
    <row r="120" spans="1:8" ht="90">
      <c r="A120" s="122" t="s">
        <v>144</v>
      </c>
      <c r="B120" s="62" t="s">
        <v>18</v>
      </c>
      <c r="C120" s="7" t="s">
        <v>31</v>
      </c>
      <c r="D120" s="49" t="s">
        <v>10</v>
      </c>
      <c r="E120" s="84" t="s">
        <v>118</v>
      </c>
      <c r="F120" s="70"/>
      <c r="G120" s="57">
        <f>SUBTOTAL(9,G121:G122)</f>
        <v>73696</v>
      </c>
      <c r="H120" s="57"/>
    </row>
    <row r="121" spans="1:8" ht="54">
      <c r="A121" s="101" t="s">
        <v>80</v>
      </c>
      <c r="B121" s="62" t="s">
        <v>18</v>
      </c>
      <c r="C121" s="7" t="s">
        <v>31</v>
      </c>
      <c r="D121" s="49" t="s">
        <v>10</v>
      </c>
      <c r="E121" s="84" t="s">
        <v>118</v>
      </c>
      <c r="F121" s="70" t="s">
        <v>77</v>
      </c>
      <c r="G121" s="58">
        <v>737</v>
      </c>
      <c r="H121" s="58"/>
    </row>
    <row r="122" spans="1:8">
      <c r="A122" s="101" t="s">
        <v>97</v>
      </c>
      <c r="B122" s="62" t="s">
        <v>18</v>
      </c>
      <c r="C122" s="7" t="s">
        <v>31</v>
      </c>
      <c r="D122" s="49" t="s">
        <v>10</v>
      </c>
      <c r="E122" s="84" t="s">
        <v>118</v>
      </c>
      <c r="F122" s="70" t="s">
        <v>19</v>
      </c>
      <c r="G122" s="58">
        <v>72959</v>
      </c>
      <c r="H122" s="58"/>
    </row>
    <row r="123" spans="1:8" ht="36">
      <c r="A123" s="101" t="s">
        <v>102</v>
      </c>
      <c r="B123" s="62" t="s">
        <v>18</v>
      </c>
      <c r="C123" s="7" t="s">
        <v>31</v>
      </c>
      <c r="D123" s="49" t="s">
        <v>10</v>
      </c>
      <c r="E123" s="84" t="s">
        <v>111</v>
      </c>
      <c r="F123" s="70"/>
      <c r="G123" s="57">
        <f>SUBTOTAL(9,G124:G124)</f>
        <v>240</v>
      </c>
      <c r="H123" s="57"/>
    </row>
    <row r="124" spans="1:8">
      <c r="A124" s="101" t="s">
        <v>97</v>
      </c>
      <c r="B124" s="62" t="s">
        <v>18</v>
      </c>
      <c r="C124" s="7" t="s">
        <v>31</v>
      </c>
      <c r="D124" s="49" t="s">
        <v>10</v>
      </c>
      <c r="E124" s="84" t="s">
        <v>111</v>
      </c>
      <c r="F124" s="70" t="s">
        <v>19</v>
      </c>
      <c r="G124" s="58">
        <v>240</v>
      </c>
      <c r="H124" s="58"/>
    </row>
    <row r="125" spans="1:8" ht="36">
      <c r="A125" s="101" t="s">
        <v>33</v>
      </c>
      <c r="B125" s="62" t="s">
        <v>18</v>
      </c>
      <c r="C125" s="7" t="s">
        <v>31</v>
      </c>
      <c r="D125" s="49" t="s">
        <v>31</v>
      </c>
      <c r="E125" s="7"/>
      <c r="F125" s="70"/>
      <c r="G125" s="57">
        <f>SUBTOTAL(9,G126:G132)</f>
        <v>8119</v>
      </c>
      <c r="H125" s="57">
        <f>SUBTOTAL(9,H126:H132)</f>
        <v>634</v>
      </c>
    </row>
    <row r="126" spans="1:8" ht="90">
      <c r="A126" s="122" t="s">
        <v>144</v>
      </c>
      <c r="B126" s="62" t="s">
        <v>18</v>
      </c>
      <c r="C126" s="7" t="s">
        <v>31</v>
      </c>
      <c r="D126" s="49" t="s">
        <v>31</v>
      </c>
      <c r="E126" s="84" t="s">
        <v>118</v>
      </c>
      <c r="F126" s="70"/>
      <c r="G126" s="57">
        <f>SUBTOTAL(9,G127:G129)</f>
        <v>7485</v>
      </c>
      <c r="H126" s="57"/>
    </row>
    <row r="127" spans="1:8" ht="36">
      <c r="A127" s="101" t="s">
        <v>85</v>
      </c>
      <c r="B127" s="62" t="s">
        <v>18</v>
      </c>
      <c r="C127" s="7" t="s">
        <v>31</v>
      </c>
      <c r="D127" s="49" t="s">
        <v>31</v>
      </c>
      <c r="E127" s="84" t="s">
        <v>118</v>
      </c>
      <c r="F127" s="70" t="s">
        <v>84</v>
      </c>
      <c r="G127" s="58">
        <v>6563</v>
      </c>
      <c r="H127" s="58"/>
    </row>
    <row r="128" spans="1:8" ht="54">
      <c r="A128" s="101" t="s">
        <v>80</v>
      </c>
      <c r="B128" s="62" t="s">
        <v>18</v>
      </c>
      <c r="C128" s="7" t="s">
        <v>31</v>
      </c>
      <c r="D128" s="49" t="s">
        <v>31</v>
      </c>
      <c r="E128" s="84" t="s">
        <v>118</v>
      </c>
      <c r="F128" s="70" t="s">
        <v>77</v>
      </c>
      <c r="G128" s="58">
        <v>490</v>
      </c>
      <c r="H128" s="58"/>
    </row>
    <row r="129" spans="1:8">
      <c r="A129" s="101" t="s">
        <v>81</v>
      </c>
      <c r="B129" s="62" t="s">
        <v>18</v>
      </c>
      <c r="C129" s="7" t="s">
        <v>31</v>
      </c>
      <c r="D129" s="49" t="s">
        <v>31</v>
      </c>
      <c r="E129" s="84" t="s">
        <v>118</v>
      </c>
      <c r="F129" s="70" t="s">
        <v>78</v>
      </c>
      <c r="G129" s="58">
        <v>432</v>
      </c>
      <c r="H129" s="58"/>
    </row>
    <row r="130" spans="1:8" ht="36">
      <c r="A130" s="101" t="s">
        <v>102</v>
      </c>
      <c r="B130" s="62" t="s">
        <v>18</v>
      </c>
      <c r="C130" s="7" t="s">
        <v>31</v>
      </c>
      <c r="D130" s="49" t="s">
        <v>31</v>
      </c>
      <c r="E130" s="84" t="s">
        <v>111</v>
      </c>
      <c r="F130" s="70"/>
      <c r="G130" s="57">
        <f>SUBTOTAL(9,G131:G132)</f>
        <v>634</v>
      </c>
      <c r="H130" s="57">
        <f>SUBTOTAL(9,H131:H132)</f>
        <v>634</v>
      </c>
    </row>
    <row r="131" spans="1:8" ht="36">
      <c r="A131" s="101" t="s">
        <v>85</v>
      </c>
      <c r="B131" s="62" t="s">
        <v>18</v>
      </c>
      <c r="C131" s="7" t="s">
        <v>31</v>
      </c>
      <c r="D131" s="49" t="s">
        <v>31</v>
      </c>
      <c r="E131" s="84" t="s">
        <v>111</v>
      </c>
      <c r="F131" s="70" t="s">
        <v>84</v>
      </c>
      <c r="G131" s="58">
        <v>6</v>
      </c>
      <c r="H131" s="58">
        <v>6</v>
      </c>
    </row>
    <row r="132" spans="1:8" ht="54">
      <c r="A132" s="101" t="s">
        <v>80</v>
      </c>
      <c r="B132" s="62" t="s">
        <v>18</v>
      </c>
      <c r="C132" s="7" t="s">
        <v>31</v>
      </c>
      <c r="D132" s="49" t="s">
        <v>31</v>
      </c>
      <c r="E132" s="84" t="s">
        <v>111</v>
      </c>
      <c r="F132" s="70" t="s">
        <v>77</v>
      </c>
      <c r="G132" s="58">
        <v>628</v>
      </c>
      <c r="H132" s="58">
        <v>628</v>
      </c>
    </row>
    <row r="133" spans="1:8">
      <c r="A133" s="102" t="s">
        <v>35</v>
      </c>
      <c r="B133" s="63" t="s">
        <v>18</v>
      </c>
      <c r="C133" s="9" t="s">
        <v>34</v>
      </c>
      <c r="D133" s="50"/>
      <c r="E133" s="9"/>
      <c r="F133" s="71"/>
      <c r="G133" s="59">
        <f>SUBTOTAL(9,G134:G138)</f>
        <v>538</v>
      </c>
      <c r="H133" s="59"/>
    </row>
    <row r="134" spans="1:8" ht="36">
      <c r="A134" s="101" t="s">
        <v>36</v>
      </c>
      <c r="B134" s="62" t="s">
        <v>18</v>
      </c>
      <c r="C134" s="7" t="s">
        <v>34</v>
      </c>
      <c r="D134" s="49" t="s">
        <v>31</v>
      </c>
      <c r="E134" s="7"/>
      <c r="F134" s="70"/>
      <c r="G134" s="57">
        <f>SUBTOTAL(9,G135:G138)</f>
        <v>538</v>
      </c>
      <c r="H134" s="57"/>
    </row>
    <row r="135" spans="1:8" ht="72">
      <c r="A135" s="122" t="s">
        <v>153</v>
      </c>
      <c r="B135" s="62" t="s">
        <v>18</v>
      </c>
      <c r="C135" s="7" t="s">
        <v>34</v>
      </c>
      <c r="D135" s="49" t="s">
        <v>31</v>
      </c>
      <c r="E135" s="84" t="s">
        <v>121</v>
      </c>
      <c r="F135" s="70"/>
      <c r="G135" s="57">
        <f>SUBTOTAL(9,G136:G136)</f>
        <v>172</v>
      </c>
      <c r="H135" s="57"/>
    </row>
    <row r="136" spans="1:8" ht="54">
      <c r="A136" s="101" t="s">
        <v>80</v>
      </c>
      <c r="B136" s="62" t="s">
        <v>18</v>
      </c>
      <c r="C136" s="7" t="s">
        <v>34</v>
      </c>
      <c r="D136" s="49" t="s">
        <v>31</v>
      </c>
      <c r="E136" s="84" t="s">
        <v>121</v>
      </c>
      <c r="F136" s="70" t="s">
        <v>77</v>
      </c>
      <c r="G136" s="58">
        <v>172</v>
      </c>
      <c r="H136" s="58"/>
    </row>
    <row r="137" spans="1:8" ht="90">
      <c r="A137" s="122" t="s">
        <v>144</v>
      </c>
      <c r="B137" s="62" t="s">
        <v>18</v>
      </c>
      <c r="C137" s="7" t="s">
        <v>34</v>
      </c>
      <c r="D137" s="49" t="s">
        <v>31</v>
      </c>
      <c r="E137" s="84" t="s">
        <v>118</v>
      </c>
      <c r="F137" s="70"/>
      <c r="G137" s="57">
        <f t="shared" ref="G137" si="4">SUBTOTAL(9,G138)</f>
        <v>366</v>
      </c>
      <c r="H137" s="57"/>
    </row>
    <row r="138" spans="1:8">
      <c r="A138" s="101" t="s">
        <v>97</v>
      </c>
      <c r="B138" s="62" t="s">
        <v>18</v>
      </c>
      <c r="C138" s="7" t="s">
        <v>34</v>
      </c>
      <c r="D138" s="49" t="s">
        <v>31</v>
      </c>
      <c r="E138" s="84" t="s">
        <v>118</v>
      </c>
      <c r="F138" s="70" t="s">
        <v>19</v>
      </c>
      <c r="G138" s="58">
        <v>366</v>
      </c>
      <c r="H138" s="58"/>
    </row>
    <row r="139" spans="1:8">
      <c r="A139" s="102" t="s">
        <v>37</v>
      </c>
      <c r="B139" s="63" t="s">
        <v>18</v>
      </c>
      <c r="C139" s="9" t="s">
        <v>20</v>
      </c>
      <c r="D139" s="50"/>
      <c r="E139" s="9"/>
      <c r="F139" s="71"/>
      <c r="G139" s="59">
        <f>SUBTOTAL(9,G140:G147)</f>
        <v>8243</v>
      </c>
      <c r="H139" s="59">
        <f>SUBTOTAL(9,H140:H147)</f>
        <v>1243</v>
      </c>
    </row>
    <row r="140" spans="1:8">
      <c r="A140" s="41" t="s">
        <v>38</v>
      </c>
      <c r="B140" s="62" t="s">
        <v>18</v>
      </c>
      <c r="C140" s="7" t="s">
        <v>20</v>
      </c>
      <c r="D140" s="49" t="s">
        <v>8</v>
      </c>
      <c r="E140" s="7"/>
      <c r="F140" s="70"/>
      <c r="G140" s="57">
        <f t="shared" ref="G140:H140" si="5">SUBTOTAL(9,G141:G144)</f>
        <v>8143</v>
      </c>
      <c r="H140" s="57">
        <f t="shared" si="5"/>
        <v>1243</v>
      </c>
    </row>
    <row r="141" spans="1:8" ht="90">
      <c r="A141" s="122" t="s">
        <v>154</v>
      </c>
      <c r="B141" s="62" t="s">
        <v>18</v>
      </c>
      <c r="C141" s="7" t="s">
        <v>20</v>
      </c>
      <c r="D141" s="49" t="s">
        <v>8</v>
      </c>
      <c r="E141" s="7" t="s">
        <v>113</v>
      </c>
      <c r="F141" s="70"/>
      <c r="G141" s="57">
        <f>SUBTOTAL(9,G142)</f>
        <v>6900</v>
      </c>
      <c r="H141" s="57"/>
    </row>
    <row r="142" spans="1:8" ht="54">
      <c r="A142" s="41" t="s">
        <v>89</v>
      </c>
      <c r="B142" s="62" t="s">
        <v>18</v>
      </c>
      <c r="C142" s="7" t="s">
        <v>20</v>
      </c>
      <c r="D142" s="49" t="s">
        <v>8</v>
      </c>
      <c r="E142" s="7" t="s">
        <v>113</v>
      </c>
      <c r="F142" s="70" t="s">
        <v>88</v>
      </c>
      <c r="G142" s="58">
        <v>6900</v>
      </c>
      <c r="H142" s="58"/>
    </row>
    <row r="143" spans="1:8" ht="36">
      <c r="A143" s="41" t="s">
        <v>102</v>
      </c>
      <c r="B143" s="62" t="s">
        <v>18</v>
      </c>
      <c r="C143" s="7" t="s">
        <v>20</v>
      </c>
      <c r="D143" s="49" t="s">
        <v>8</v>
      </c>
      <c r="E143" s="7" t="s">
        <v>111</v>
      </c>
      <c r="F143" s="70"/>
      <c r="G143" s="57">
        <f>SUBTOTAL(9,G144)</f>
        <v>1243</v>
      </c>
      <c r="H143" s="57">
        <f>SUBTOTAL(9,H144)</f>
        <v>1243</v>
      </c>
    </row>
    <row r="144" spans="1:8" ht="54">
      <c r="A144" s="41" t="s">
        <v>89</v>
      </c>
      <c r="B144" s="62" t="s">
        <v>18</v>
      </c>
      <c r="C144" s="7" t="s">
        <v>20</v>
      </c>
      <c r="D144" s="49" t="s">
        <v>8</v>
      </c>
      <c r="E144" s="7" t="s">
        <v>111</v>
      </c>
      <c r="F144" s="70" t="s">
        <v>88</v>
      </c>
      <c r="G144" s="58">
        <v>1243</v>
      </c>
      <c r="H144" s="58">
        <v>1243</v>
      </c>
    </row>
    <row r="145" spans="1:8">
      <c r="A145" s="101" t="s">
        <v>41</v>
      </c>
      <c r="B145" s="62" t="s">
        <v>18</v>
      </c>
      <c r="C145" s="7" t="s">
        <v>20</v>
      </c>
      <c r="D145" s="49" t="s">
        <v>27</v>
      </c>
      <c r="E145" s="7"/>
      <c r="F145" s="70"/>
      <c r="G145" s="57">
        <f>SUBTOTAL(9,G146:G147)</f>
        <v>100</v>
      </c>
      <c r="H145" s="57"/>
    </row>
    <row r="146" spans="1:8" ht="108">
      <c r="A146" s="106" t="s">
        <v>171</v>
      </c>
      <c r="B146" s="62" t="s">
        <v>18</v>
      </c>
      <c r="C146" s="7" t="s">
        <v>20</v>
      </c>
      <c r="D146" s="49" t="s">
        <v>27</v>
      </c>
      <c r="E146" s="7" t="s">
        <v>123</v>
      </c>
      <c r="F146" s="70"/>
      <c r="G146" s="57">
        <f>SUBTOTAL(9,G147)</f>
        <v>100</v>
      </c>
      <c r="H146" s="57"/>
    </row>
    <row r="147" spans="1:8" ht="54">
      <c r="A147" s="101" t="s">
        <v>80</v>
      </c>
      <c r="B147" s="62" t="s">
        <v>18</v>
      </c>
      <c r="C147" s="7" t="s">
        <v>20</v>
      </c>
      <c r="D147" s="49" t="s">
        <v>27</v>
      </c>
      <c r="E147" s="7" t="s">
        <v>123</v>
      </c>
      <c r="F147" s="70" t="s">
        <v>77</v>
      </c>
      <c r="G147" s="58">
        <v>100</v>
      </c>
      <c r="H147" s="58"/>
    </row>
    <row r="148" spans="1:8">
      <c r="A148" s="103" t="s">
        <v>43</v>
      </c>
      <c r="B148" s="63" t="s">
        <v>18</v>
      </c>
      <c r="C148" s="9" t="s">
        <v>42</v>
      </c>
      <c r="D148" s="50"/>
      <c r="E148" s="9"/>
      <c r="F148" s="71"/>
      <c r="G148" s="59">
        <f>SUBTOTAL(9,G149:G178)</f>
        <v>27944</v>
      </c>
      <c r="H148" s="59">
        <f>SUBTOTAL(9,H149:H178)</f>
        <v>15867</v>
      </c>
    </row>
    <row r="149" spans="1:8">
      <c r="A149" s="104" t="s">
        <v>44</v>
      </c>
      <c r="B149" s="62" t="s">
        <v>18</v>
      </c>
      <c r="C149" s="7" t="s">
        <v>42</v>
      </c>
      <c r="D149" s="49" t="s">
        <v>10</v>
      </c>
      <c r="E149" s="7"/>
      <c r="F149" s="70"/>
      <c r="G149" s="57">
        <f>SUBTOTAL(9,G150:G166)</f>
        <v>6377</v>
      </c>
      <c r="H149" s="57">
        <f>SUBTOTAL(9,H150:H166)</f>
        <v>2242</v>
      </c>
    </row>
    <row r="150" spans="1:8" ht="108">
      <c r="A150" s="106" t="s">
        <v>171</v>
      </c>
      <c r="B150" s="62" t="s">
        <v>18</v>
      </c>
      <c r="C150" s="7" t="s">
        <v>42</v>
      </c>
      <c r="D150" s="49" t="s">
        <v>10</v>
      </c>
      <c r="E150" s="84" t="s">
        <v>123</v>
      </c>
      <c r="F150" s="70"/>
      <c r="G150" s="57">
        <f>SUBTOTAL(9,G151:G155)</f>
        <v>3570</v>
      </c>
      <c r="H150" s="57"/>
    </row>
    <row r="151" spans="1:8" s="10" customFormat="1" ht="54">
      <c r="A151" s="101" t="s">
        <v>80</v>
      </c>
      <c r="B151" s="62" t="s">
        <v>18</v>
      </c>
      <c r="C151" s="7" t="s">
        <v>42</v>
      </c>
      <c r="D151" s="49" t="s">
        <v>10</v>
      </c>
      <c r="E151" s="84" t="s">
        <v>123</v>
      </c>
      <c r="F151" s="70" t="s">
        <v>77</v>
      </c>
      <c r="G151" s="58">
        <v>117</v>
      </c>
      <c r="H151" s="58"/>
    </row>
    <row r="152" spans="1:8" s="10" customFormat="1" ht="36">
      <c r="A152" s="101" t="s">
        <v>83</v>
      </c>
      <c r="B152" s="118" t="s">
        <v>18</v>
      </c>
      <c r="C152" s="119" t="s">
        <v>42</v>
      </c>
      <c r="D152" s="107" t="s">
        <v>10</v>
      </c>
      <c r="E152" s="120" t="s">
        <v>123</v>
      </c>
      <c r="F152" s="121" t="s">
        <v>82</v>
      </c>
      <c r="G152" s="58">
        <v>2868</v>
      </c>
      <c r="H152" s="58"/>
    </row>
    <row r="153" spans="1:8" s="10" customFormat="1" ht="54">
      <c r="A153" s="101" t="s">
        <v>100</v>
      </c>
      <c r="B153" s="118" t="s">
        <v>18</v>
      </c>
      <c r="C153" s="119" t="s">
        <v>42</v>
      </c>
      <c r="D153" s="107" t="s">
        <v>10</v>
      </c>
      <c r="E153" s="120" t="s">
        <v>123</v>
      </c>
      <c r="F153" s="121" t="s">
        <v>101</v>
      </c>
      <c r="G153" s="58"/>
      <c r="H153" s="58"/>
    </row>
    <row r="154" spans="1:8" s="10" customFormat="1" ht="36">
      <c r="A154" s="131" t="s">
        <v>158</v>
      </c>
      <c r="B154" s="118" t="s">
        <v>18</v>
      </c>
      <c r="C154" s="119" t="s">
        <v>42</v>
      </c>
      <c r="D154" s="107" t="s">
        <v>10</v>
      </c>
      <c r="E154" s="120" t="s">
        <v>123</v>
      </c>
      <c r="F154" s="121" t="s">
        <v>159</v>
      </c>
      <c r="G154" s="58">
        <v>465</v>
      </c>
      <c r="H154" s="58"/>
    </row>
    <row r="155" spans="1:8" s="10" customFormat="1">
      <c r="A155" s="131" t="s">
        <v>161</v>
      </c>
      <c r="B155" s="118" t="s">
        <v>18</v>
      </c>
      <c r="C155" s="119" t="s">
        <v>42</v>
      </c>
      <c r="D155" s="107" t="s">
        <v>10</v>
      </c>
      <c r="E155" s="120" t="s">
        <v>123</v>
      </c>
      <c r="F155" s="121" t="s">
        <v>130</v>
      </c>
      <c r="G155" s="58">
        <v>120</v>
      </c>
      <c r="H155" s="58"/>
    </row>
    <row r="156" spans="1:8" s="10" customFormat="1" ht="108" hidden="1">
      <c r="A156" s="106" t="s">
        <v>172</v>
      </c>
      <c r="B156" s="118" t="s">
        <v>18</v>
      </c>
      <c r="C156" s="119" t="s">
        <v>42</v>
      </c>
      <c r="D156" s="107" t="s">
        <v>10</v>
      </c>
      <c r="E156" s="120" t="s">
        <v>119</v>
      </c>
      <c r="F156" s="121"/>
      <c r="G156" s="57">
        <f>SUBTOTAL(9,G157)</f>
        <v>0</v>
      </c>
      <c r="H156" s="57">
        <f>SUBTOTAL(9,H157)</f>
        <v>0</v>
      </c>
    </row>
    <row r="157" spans="1:8" s="10" customFormat="1" ht="72" hidden="1">
      <c r="A157" s="101" t="s">
        <v>87</v>
      </c>
      <c r="B157" s="118" t="s">
        <v>18</v>
      </c>
      <c r="C157" s="119" t="s">
        <v>42</v>
      </c>
      <c r="D157" s="107" t="s">
        <v>10</v>
      </c>
      <c r="E157" s="120" t="s">
        <v>119</v>
      </c>
      <c r="F157" s="121" t="s">
        <v>86</v>
      </c>
      <c r="G157" s="58"/>
      <c r="H157" s="58"/>
    </row>
    <row r="158" spans="1:8" s="10" customFormat="1" ht="90">
      <c r="A158" s="125" t="s">
        <v>142</v>
      </c>
      <c r="B158" s="62" t="s">
        <v>18</v>
      </c>
      <c r="C158" s="7" t="s">
        <v>42</v>
      </c>
      <c r="D158" s="49" t="s">
        <v>10</v>
      </c>
      <c r="E158" s="84" t="s">
        <v>131</v>
      </c>
      <c r="F158" s="70"/>
      <c r="G158" s="57">
        <f>SUBTOTAL(9,G159)</f>
        <v>161</v>
      </c>
      <c r="H158" s="57"/>
    </row>
    <row r="159" spans="1:8" s="10" customFormat="1" ht="54">
      <c r="A159" s="101" t="s">
        <v>100</v>
      </c>
      <c r="B159" s="62" t="s">
        <v>18</v>
      </c>
      <c r="C159" s="7" t="s">
        <v>42</v>
      </c>
      <c r="D159" s="49" t="s">
        <v>10</v>
      </c>
      <c r="E159" s="84" t="s">
        <v>131</v>
      </c>
      <c r="F159" s="70" t="s">
        <v>101</v>
      </c>
      <c r="G159" s="58">
        <v>161</v>
      </c>
      <c r="H159" s="58"/>
    </row>
    <row r="160" spans="1:8" s="10" customFormat="1" ht="90">
      <c r="A160" s="122" t="s">
        <v>154</v>
      </c>
      <c r="B160" s="62" t="s">
        <v>18</v>
      </c>
      <c r="C160" s="7" t="s">
        <v>42</v>
      </c>
      <c r="D160" s="49" t="s">
        <v>10</v>
      </c>
      <c r="E160" s="84" t="s">
        <v>113</v>
      </c>
      <c r="F160" s="70"/>
      <c r="G160" s="57">
        <f>SUBTOTAL(9,G161:G161)</f>
        <v>155</v>
      </c>
      <c r="H160" s="57"/>
    </row>
    <row r="161" spans="1:8" s="10" customFormat="1" ht="54">
      <c r="A161" s="101" t="s">
        <v>100</v>
      </c>
      <c r="B161" s="62" t="s">
        <v>18</v>
      </c>
      <c r="C161" s="7" t="s">
        <v>42</v>
      </c>
      <c r="D161" s="49" t="s">
        <v>10</v>
      </c>
      <c r="E161" s="84" t="s">
        <v>113</v>
      </c>
      <c r="F161" s="70" t="s">
        <v>101</v>
      </c>
      <c r="G161" s="58">
        <v>155</v>
      </c>
      <c r="H161" s="58"/>
    </row>
    <row r="162" spans="1:8" s="10" customFormat="1" ht="90">
      <c r="A162" s="101" t="s">
        <v>169</v>
      </c>
      <c r="B162" s="62" t="s">
        <v>18</v>
      </c>
      <c r="C162" s="7" t="s">
        <v>42</v>
      </c>
      <c r="D162" s="49" t="s">
        <v>10</v>
      </c>
      <c r="E162" s="84" t="s">
        <v>139</v>
      </c>
      <c r="F162" s="70"/>
      <c r="G162" s="57">
        <f>SUBTOTAL(9,G163:G163)</f>
        <v>83</v>
      </c>
      <c r="H162" s="57"/>
    </row>
    <row r="163" spans="1:8" s="10" customFormat="1" ht="54">
      <c r="A163" s="101" t="s">
        <v>100</v>
      </c>
      <c r="B163" s="62" t="s">
        <v>18</v>
      </c>
      <c r="C163" s="7" t="s">
        <v>42</v>
      </c>
      <c r="D163" s="49" t="s">
        <v>10</v>
      </c>
      <c r="E163" s="84" t="s">
        <v>139</v>
      </c>
      <c r="F163" s="70" t="s">
        <v>101</v>
      </c>
      <c r="G163" s="58">
        <v>83</v>
      </c>
      <c r="H163" s="58"/>
    </row>
    <row r="164" spans="1:8" s="10" customFormat="1" ht="36">
      <c r="A164" s="101" t="s">
        <v>102</v>
      </c>
      <c r="B164" s="62" t="s">
        <v>18</v>
      </c>
      <c r="C164" s="7" t="s">
        <v>42</v>
      </c>
      <c r="D164" s="49" t="s">
        <v>10</v>
      </c>
      <c r="E164" s="84" t="s">
        <v>111</v>
      </c>
      <c r="F164" s="70"/>
      <c r="G164" s="57">
        <f>SUBTOTAL(9,G165:G166)</f>
        <v>2408</v>
      </c>
      <c r="H164" s="117">
        <f>SUBTOTAL(9,H165:H166)</f>
        <v>2242</v>
      </c>
    </row>
    <row r="165" spans="1:8" s="10" customFormat="1" ht="54">
      <c r="A165" s="101" t="s">
        <v>80</v>
      </c>
      <c r="B165" s="62" t="s">
        <v>18</v>
      </c>
      <c r="C165" s="7" t="s">
        <v>42</v>
      </c>
      <c r="D165" s="49" t="s">
        <v>10</v>
      </c>
      <c r="E165" s="84" t="s">
        <v>111</v>
      </c>
      <c r="F165" s="70" t="s">
        <v>77</v>
      </c>
      <c r="G165" s="58">
        <v>166</v>
      </c>
      <c r="H165" s="58"/>
    </row>
    <row r="166" spans="1:8" s="10" customFormat="1" ht="54">
      <c r="A166" s="101" t="s">
        <v>100</v>
      </c>
      <c r="B166" s="62" t="s">
        <v>18</v>
      </c>
      <c r="C166" s="7" t="s">
        <v>42</v>
      </c>
      <c r="D166" s="49" t="s">
        <v>10</v>
      </c>
      <c r="E166" s="84" t="s">
        <v>111</v>
      </c>
      <c r="F166" s="70" t="s">
        <v>101</v>
      </c>
      <c r="G166" s="58">
        <v>2242</v>
      </c>
      <c r="H166" s="58">
        <v>2242</v>
      </c>
    </row>
    <row r="167" spans="1:8" s="10" customFormat="1">
      <c r="A167" s="101" t="s">
        <v>46</v>
      </c>
      <c r="B167" s="62" t="s">
        <v>18</v>
      </c>
      <c r="C167" s="7" t="s">
        <v>42</v>
      </c>
      <c r="D167" s="49" t="s">
        <v>14</v>
      </c>
      <c r="E167" s="7"/>
      <c r="F167" s="70"/>
      <c r="G167" s="57">
        <f>SUBTOTAL(9,G168:G171)</f>
        <v>18339</v>
      </c>
      <c r="H167" s="57">
        <f>SUBTOTAL(9,H168:H171)</f>
        <v>11874</v>
      </c>
    </row>
    <row r="168" spans="1:8" s="10" customFormat="1" ht="72">
      <c r="A168" s="106" t="s">
        <v>160</v>
      </c>
      <c r="B168" s="62" t="s">
        <v>18</v>
      </c>
      <c r="C168" s="7" t="s">
        <v>42</v>
      </c>
      <c r="D168" s="49" t="s">
        <v>14</v>
      </c>
      <c r="E168" s="84" t="s">
        <v>127</v>
      </c>
      <c r="F168" s="70"/>
      <c r="G168" s="57">
        <f>SUBTOTAL(9,G169)</f>
        <v>16356</v>
      </c>
      <c r="H168" s="57">
        <f>SUBTOTAL(9,H169)</f>
        <v>9891</v>
      </c>
    </row>
    <row r="169" spans="1:8" s="10" customFormat="1" ht="54">
      <c r="A169" s="104" t="s">
        <v>100</v>
      </c>
      <c r="B169" s="62" t="s">
        <v>18</v>
      </c>
      <c r="C169" s="7" t="s">
        <v>42</v>
      </c>
      <c r="D169" s="49" t="s">
        <v>14</v>
      </c>
      <c r="E169" s="84" t="s">
        <v>127</v>
      </c>
      <c r="F169" s="70" t="s">
        <v>101</v>
      </c>
      <c r="G169" s="58">
        <v>16356</v>
      </c>
      <c r="H169" s="58">
        <v>9891</v>
      </c>
    </row>
    <row r="170" spans="1:8" s="10" customFormat="1" ht="36">
      <c r="A170" s="101" t="s">
        <v>102</v>
      </c>
      <c r="B170" s="62" t="s">
        <v>18</v>
      </c>
      <c r="C170" s="7" t="s">
        <v>42</v>
      </c>
      <c r="D170" s="49" t="s">
        <v>14</v>
      </c>
      <c r="E170" s="84" t="s">
        <v>111</v>
      </c>
      <c r="F170" s="70"/>
      <c r="G170" s="57">
        <f>SUBTOTAL(9,G171)</f>
        <v>1983</v>
      </c>
      <c r="H170" s="57">
        <f>SUBTOTAL(9,H171)</f>
        <v>1983</v>
      </c>
    </row>
    <row r="171" spans="1:8" s="10" customFormat="1" ht="54">
      <c r="A171" s="101" t="s">
        <v>100</v>
      </c>
      <c r="B171" s="62" t="s">
        <v>18</v>
      </c>
      <c r="C171" s="7" t="s">
        <v>42</v>
      </c>
      <c r="D171" s="49" t="s">
        <v>14</v>
      </c>
      <c r="E171" s="84" t="s">
        <v>111</v>
      </c>
      <c r="F171" s="70" t="s">
        <v>101</v>
      </c>
      <c r="G171" s="58">
        <v>1983</v>
      </c>
      <c r="H171" s="58">
        <v>1983</v>
      </c>
    </row>
    <row r="172" spans="1:8" s="10" customFormat="1" ht="36">
      <c r="A172" s="104" t="s">
        <v>52</v>
      </c>
      <c r="B172" s="62" t="s">
        <v>18</v>
      </c>
      <c r="C172" s="7" t="s">
        <v>42</v>
      </c>
      <c r="D172" s="49" t="s">
        <v>34</v>
      </c>
      <c r="E172" s="7"/>
      <c r="F172" s="70"/>
      <c r="G172" s="57">
        <f>SUBTOTAL(9,G173:G178)</f>
        <v>3228</v>
      </c>
      <c r="H172" s="57">
        <f>SUBTOTAL(9,H173:H178)</f>
        <v>1751</v>
      </c>
    </row>
    <row r="173" spans="1:8" s="10" customFormat="1" ht="108">
      <c r="A173" s="106" t="s">
        <v>171</v>
      </c>
      <c r="B173" s="62" t="s">
        <v>18</v>
      </c>
      <c r="C173" s="7" t="s">
        <v>42</v>
      </c>
      <c r="D173" s="49" t="s">
        <v>34</v>
      </c>
      <c r="E173" s="84" t="s">
        <v>123</v>
      </c>
      <c r="F173" s="70"/>
      <c r="G173" s="57">
        <f>SUBTOTAL(9,G174:G175)</f>
        <v>1477</v>
      </c>
      <c r="H173" s="57"/>
    </row>
    <row r="174" spans="1:8" s="10" customFormat="1" ht="36">
      <c r="A174" s="104" t="s">
        <v>92</v>
      </c>
      <c r="B174" s="62" t="s">
        <v>18</v>
      </c>
      <c r="C174" s="7" t="s">
        <v>42</v>
      </c>
      <c r="D174" s="49" t="s">
        <v>34</v>
      </c>
      <c r="E174" s="84" t="s">
        <v>123</v>
      </c>
      <c r="F174" s="70" t="s">
        <v>84</v>
      </c>
      <c r="G174" s="58">
        <v>1288</v>
      </c>
      <c r="H174" s="58"/>
    </row>
    <row r="175" spans="1:8" s="10" customFormat="1" ht="54">
      <c r="A175" s="101" t="s">
        <v>80</v>
      </c>
      <c r="B175" s="62" t="s">
        <v>18</v>
      </c>
      <c r="C175" s="7" t="s">
        <v>42</v>
      </c>
      <c r="D175" s="49" t="s">
        <v>34</v>
      </c>
      <c r="E175" s="84" t="s">
        <v>123</v>
      </c>
      <c r="F175" s="70" t="s">
        <v>77</v>
      </c>
      <c r="G175" s="58">
        <v>189</v>
      </c>
      <c r="H175" s="58"/>
    </row>
    <row r="176" spans="1:8" s="10" customFormat="1" ht="36">
      <c r="A176" s="101" t="s">
        <v>102</v>
      </c>
      <c r="B176" s="62" t="s">
        <v>18</v>
      </c>
      <c r="C176" s="7" t="s">
        <v>42</v>
      </c>
      <c r="D176" s="49" t="s">
        <v>34</v>
      </c>
      <c r="E176" s="84" t="s">
        <v>111</v>
      </c>
      <c r="F176" s="70"/>
      <c r="G176" s="57">
        <f>SUBTOTAL(9,G177:G178)</f>
        <v>1751</v>
      </c>
      <c r="H176" s="57">
        <f>SUBTOTAL(9,H177:H178)</f>
        <v>1751</v>
      </c>
    </row>
    <row r="177" spans="1:8" s="10" customFormat="1" ht="36">
      <c r="A177" s="104" t="s">
        <v>92</v>
      </c>
      <c r="B177" s="62" t="s">
        <v>18</v>
      </c>
      <c r="C177" s="7" t="s">
        <v>42</v>
      </c>
      <c r="D177" s="49" t="s">
        <v>34</v>
      </c>
      <c r="E177" s="84" t="s">
        <v>111</v>
      </c>
      <c r="F177" s="70" t="s">
        <v>84</v>
      </c>
      <c r="G177" s="58">
        <v>1653</v>
      </c>
      <c r="H177" s="58">
        <v>1653</v>
      </c>
    </row>
    <row r="178" spans="1:8" s="10" customFormat="1" ht="54">
      <c r="A178" s="101" t="s">
        <v>80</v>
      </c>
      <c r="B178" s="62" t="s">
        <v>18</v>
      </c>
      <c r="C178" s="7" t="s">
        <v>42</v>
      </c>
      <c r="D178" s="49" t="s">
        <v>34</v>
      </c>
      <c r="E178" s="84" t="s">
        <v>111</v>
      </c>
      <c r="F178" s="70" t="s">
        <v>77</v>
      </c>
      <c r="G178" s="58">
        <v>98</v>
      </c>
      <c r="H178" s="58">
        <v>98</v>
      </c>
    </row>
    <row r="179" spans="1:8" s="10" customFormat="1" ht="17.399999999999999">
      <c r="A179" s="103" t="s">
        <v>147</v>
      </c>
      <c r="B179" s="63" t="s">
        <v>18</v>
      </c>
      <c r="C179" s="9" t="s">
        <v>15</v>
      </c>
      <c r="D179" s="50"/>
      <c r="E179" s="9"/>
      <c r="F179" s="71"/>
      <c r="G179" s="59">
        <f>SUBTOTAL(9,G180:G182)</f>
        <v>2051</v>
      </c>
      <c r="H179" s="59"/>
    </row>
    <row r="180" spans="1:8" s="10" customFormat="1">
      <c r="A180" s="101" t="s">
        <v>148</v>
      </c>
      <c r="B180" s="62" t="s">
        <v>18</v>
      </c>
      <c r="C180" s="7" t="s">
        <v>15</v>
      </c>
      <c r="D180" s="49" t="s">
        <v>9</v>
      </c>
      <c r="E180" s="7"/>
      <c r="F180" s="70"/>
      <c r="G180" s="57">
        <f>SUBTOTAL(9,G181:G182)</f>
        <v>2051</v>
      </c>
      <c r="H180" s="57"/>
    </row>
    <row r="181" spans="1:8" s="10" customFormat="1" ht="72">
      <c r="A181" s="126" t="s">
        <v>179</v>
      </c>
      <c r="B181" s="62" t="s">
        <v>18</v>
      </c>
      <c r="C181" s="7" t="s">
        <v>15</v>
      </c>
      <c r="D181" s="49" t="s">
        <v>9</v>
      </c>
      <c r="E181" s="84" t="s">
        <v>114</v>
      </c>
      <c r="F181" s="70"/>
      <c r="G181" s="57">
        <f>SUBTOTAL(9,G182:G182)</f>
        <v>2051</v>
      </c>
      <c r="H181" s="57"/>
    </row>
    <row r="182" spans="1:8" s="10" customFormat="1">
      <c r="A182" s="105" t="s">
        <v>97</v>
      </c>
      <c r="B182" s="64" t="s">
        <v>18</v>
      </c>
      <c r="C182" s="7" t="s">
        <v>15</v>
      </c>
      <c r="D182" s="49" t="s">
        <v>9</v>
      </c>
      <c r="E182" s="84" t="s">
        <v>114</v>
      </c>
      <c r="F182" s="72" t="s">
        <v>19</v>
      </c>
      <c r="G182" s="60">
        <v>2051</v>
      </c>
      <c r="H182" s="60"/>
    </row>
    <row r="183" spans="1:8" s="10" customFormat="1" ht="73.95" hidden="1" customHeight="1">
      <c r="A183" s="105" t="s">
        <v>166</v>
      </c>
      <c r="B183" s="62" t="s">
        <v>18</v>
      </c>
      <c r="C183" s="7" t="s">
        <v>15</v>
      </c>
      <c r="D183" s="49" t="s">
        <v>9</v>
      </c>
      <c r="E183" s="84" t="s">
        <v>141</v>
      </c>
      <c r="F183" s="70"/>
      <c r="G183" s="57">
        <f>SUBTOTAL(9,G184:G184)</f>
        <v>0</v>
      </c>
      <c r="H183" s="57"/>
    </row>
    <row r="184" spans="1:8" s="10" customFormat="1" ht="21.6" hidden="1" customHeight="1">
      <c r="A184" s="105" t="s">
        <v>97</v>
      </c>
      <c r="B184" s="64" t="s">
        <v>18</v>
      </c>
      <c r="C184" s="7" t="s">
        <v>15</v>
      </c>
      <c r="D184" s="49" t="s">
        <v>9</v>
      </c>
      <c r="E184" s="84" t="s">
        <v>141</v>
      </c>
      <c r="F184" s="72" t="s">
        <v>19</v>
      </c>
      <c r="G184" s="60"/>
      <c r="H184" s="60"/>
    </row>
    <row r="185" spans="1:8" ht="34.799999999999997">
      <c r="A185" s="103" t="s">
        <v>22</v>
      </c>
      <c r="B185" s="63" t="s">
        <v>18</v>
      </c>
      <c r="C185" s="9" t="s">
        <v>66</v>
      </c>
      <c r="D185" s="50"/>
      <c r="E185" s="9"/>
      <c r="F185" s="71"/>
      <c r="G185" s="59">
        <f>SUBTOTAL(9,G186:G188)</f>
        <v>377</v>
      </c>
      <c r="H185" s="59"/>
    </row>
    <row r="186" spans="1:8" ht="36">
      <c r="A186" s="101" t="s">
        <v>67</v>
      </c>
      <c r="B186" s="62" t="s">
        <v>18</v>
      </c>
      <c r="C186" s="7" t="s">
        <v>66</v>
      </c>
      <c r="D186" s="49" t="s">
        <v>8</v>
      </c>
      <c r="E186" s="7"/>
      <c r="F186" s="70"/>
      <c r="G186" s="57">
        <f>SUBTOTAL(9,G187:G188)</f>
        <v>377</v>
      </c>
      <c r="H186" s="57"/>
    </row>
    <row r="187" spans="1:8" ht="36">
      <c r="A187" s="101" t="s">
        <v>102</v>
      </c>
      <c r="B187" s="62" t="s">
        <v>18</v>
      </c>
      <c r="C187" s="7" t="s">
        <v>66</v>
      </c>
      <c r="D187" s="49" t="s">
        <v>8</v>
      </c>
      <c r="E187" s="84" t="s">
        <v>111</v>
      </c>
      <c r="F187" s="70"/>
      <c r="G187" s="57">
        <f>SUBTOTAL(9,G188:G188)</f>
        <v>377</v>
      </c>
      <c r="H187" s="57"/>
    </row>
    <row r="188" spans="1:8">
      <c r="A188" s="105" t="s">
        <v>91</v>
      </c>
      <c r="B188" s="64" t="s">
        <v>18</v>
      </c>
      <c r="C188" s="38" t="s">
        <v>66</v>
      </c>
      <c r="D188" s="51" t="s">
        <v>8</v>
      </c>
      <c r="E188" s="84" t="s">
        <v>111</v>
      </c>
      <c r="F188" s="72" t="s">
        <v>90</v>
      </c>
      <c r="G188" s="60">
        <v>377</v>
      </c>
      <c r="H188" s="60"/>
    </row>
    <row r="189" spans="1:8" s="5" customFormat="1" ht="34.799999999999997">
      <c r="A189" s="44" t="s">
        <v>105</v>
      </c>
      <c r="B189" s="65" t="s">
        <v>5</v>
      </c>
      <c r="C189" s="77"/>
      <c r="D189" s="52"/>
      <c r="E189" s="80"/>
      <c r="F189" s="46"/>
      <c r="G189" s="37">
        <f>SUBTOTAL(9,G190:G199)</f>
        <v>3169</v>
      </c>
      <c r="H189" s="37"/>
    </row>
    <row r="190" spans="1:8" s="6" customFormat="1" ht="17.399999999999999">
      <c r="A190" s="40" t="s">
        <v>7</v>
      </c>
      <c r="B190" s="66" t="s">
        <v>5</v>
      </c>
      <c r="C190" s="34" t="s">
        <v>8</v>
      </c>
      <c r="D190" s="48"/>
      <c r="E190" s="34"/>
      <c r="F190" s="73"/>
      <c r="G190" s="56">
        <f>SUBTOTAL(9,G191:G199)</f>
        <v>3169</v>
      </c>
      <c r="H190" s="56"/>
    </row>
    <row r="191" spans="1:8" s="8" customFormat="1" ht="90">
      <c r="A191" s="101" t="s">
        <v>4</v>
      </c>
      <c r="B191" s="62" t="s">
        <v>5</v>
      </c>
      <c r="C191" s="7" t="s">
        <v>8</v>
      </c>
      <c r="D191" s="49" t="s">
        <v>10</v>
      </c>
      <c r="E191" s="7"/>
      <c r="F191" s="70"/>
      <c r="G191" s="57">
        <f>SUBTOTAL(9,G192:G196)</f>
        <v>3169</v>
      </c>
      <c r="H191" s="57"/>
    </row>
    <row r="192" spans="1:8" s="8" customFormat="1" ht="72">
      <c r="A192" s="126" t="s">
        <v>156</v>
      </c>
      <c r="B192" s="62" t="s">
        <v>5</v>
      </c>
      <c r="C192" s="7" t="s">
        <v>8</v>
      </c>
      <c r="D192" s="49" t="s">
        <v>10</v>
      </c>
      <c r="E192" s="84" t="s">
        <v>115</v>
      </c>
      <c r="F192" s="70"/>
      <c r="G192" s="57">
        <f>SUBTOTAL(9,G193)</f>
        <v>5</v>
      </c>
      <c r="H192" s="57"/>
    </row>
    <row r="193" spans="1:8" s="8" customFormat="1" ht="54">
      <c r="A193" s="86" t="s">
        <v>80</v>
      </c>
      <c r="B193" s="64" t="s">
        <v>5</v>
      </c>
      <c r="C193" s="7" t="s">
        <v>8</v>
      </c>
      <c r="D193" s="51" t="s">
        <v>10</v>
      </c>
      <c r="E193" s="84" t="s">
        <v>115</v>
      </c>
      <c r="F193" s="85" t="s">
        <v>77</v>
      </c>
      <c r="G193" s="58">
        <v>5</v>
      </c>
      <c r="H193" s="58"/>
    </row>
    <row r="194" spans="1:8" s="8" customFormat="1" ht="36">
      <c r="A194" s="101" t="s">
        <v>102</v>
      </c>
      <c r="B194" s="62" t="s">
        <v>5</v>
      </c>
      <c r="C194" s="7" t="s">
        <v>8</v>
      </c>
      <c r="D194" s="49" t="s">
        <v>10</v>
      </c>
      <c r="E194" s="84" t="s">
        <v>111</v>
      </c>
      <c r="F194" s="70"/>
      <c r="G194" s="57">
        <f>SUBTOTAL(9,G195:G196)</f>
        <v>3164</v>
      </c>
      <c r="H194" s="57"/>
    </row>
    <row r="195" spans="1:8" s="8" customFormat="1" ht="43.95" customHeight="1">
      <c r="A195" s="101" t="s">
        <v>79</v>
      </c>
      <c r="B195" s="62" t="s">
        <v>5</v>
      </c>
      <c r="C195" s="7" t="s">
        <v>8</v>
      </c>
      <c r="D195" s="49" t="s">
        <v>10</v>
      </c>
      <c r="E195" s="84" t="s">
        <v>111</v>
      </c>
      <c r="F195" s="70" t="s">
        <v>76</v>
      </c>
      <c r="G195" s="58">
        <v>2850</v>
      </c>
      <c r="H195" s="58"/>
    </row>
    <row r="196" spans="1:8" s="8" customFormat="1" ht="54">
      <c r="A196" s="101" t="s">
        <v>80</v>
      </c>
      <c r="B196" s="62" t="s">
        <v>5</v>
      </c>
      <c r="C196" s="7" t="s">
        <v>8</v>
      </c>
      <c r="D196" s="49" t="s">
        <v>10</v>
      </c>
      <c r="E196" s="84" t="s">
        <v>111</v>
      </c>
      <c r="F196" s="70" t="s">
        <v>77</v>
      </c>
      <c r="G196" s="58">
        <v>314</v>
      </c>
      <c r="H196" s="58"/>
    </row>
    <row r="197" spans="1:8" s="8" customFormat="1" hidden="1">
      <c r="A197" s="41" t="s">
        <v>12</v>
      </c>
      <c r="B197" s="62" t="s">
        <v>5</v>
      </c>
      <c r="C197" s="7" t="s">
        <v>8</v>
      </c>
      <c r="D197" s="49" t="s">
        <v>66</v>
      </c>
      <c r="E197" s="7"/>
      <c r="F197" s="70"/>
      <c r="G197" s="57">
        <f>SUBTOTAL(9,G198:G199)</f>
        <v>0</v>
      </c>
      <c r="H197" s="57"/>
    </row>
    <row r="198" spans="1:8" s="8" customFormat="1" ht="72" hidden="1">
      <c r="A198" s="126" t="s">
        <v>179</v>
      </c>
      <c r="B198" s="62" t="s">
        <v>5</v>
      </c>
      <c r="C198" s="7" t="s">
        <v>8</v>
      </c>
      <c r="D198" s="49" t="s">
        <v>66</v>
      </c>
      <c r="E198" s="84" t="s">
        <v>114</v>
      </c>
      <c r="F198" s="70"/>
      <c r="G198" s="57">
        <f>SUBTOTAL(9,G199:G199)</f>
        <v>0</v>
      </c>
      <c r="H198" s="57"/>
    </row>
    <row r="199" spans="1:8" s="8" customFormat="1" ht="54" hidden="1">
      <c r="A199" s="86" t="s">
        <v>80</v>
      </c>
      <c r="B199" s="64" t="s">
        <v>5</v>
      </c>
      <c r="C199" s="7" t="s">
        <v>8</v>
      </c>
      <c r="D199" s="51" t="s">
        <v>66</v>
      </c>
      <c r="E199" s="84" t="s">
        <v>114</v>
      </c>
      <c r="F199" s="85" t="s">
        <v>77</v>
      </c>
      <c r="G199" s="58"/>
      <c r="H199" s="58"/>
    </row>
    <row r="200" spans="1:8" s="8" customFormat="1" ht="52.2">
      <c r="A200" s="44" t="s">
        <v>162</v>
      </c>
      <c r="B200" s="65" t="s">
        <v>163</v>
      </c>
      <c r="C200" s="77"/>
      <c r="D200" s="52"/>
      <c r="E200" s="80"/>
      <c r="F200" s="46"/>
      <c r="G200" s="37">
        <f>SUBTOTAL(9,G201:G207)</f>
        <v>1662</v>
      </c>
      <c r="H200" s="37"/>
    </row>
    <row r="201" spans="1:8" s="8" customFormat="1">
      <c r="A201" s="40" t="s">
        <v>7</v>
      </c>
      <c r="B201" s="66" t="s">
        <v>163</v>
      </c>
      <c r="C201" s="34" t="s">
        <v>8</v>
      </c>
      <c r="D201" s="48"/>
      <c r="E201" s="34"/>
      <c r="F201" s="73"/>
      <c r="G201" s="56">
        <f>SUBTOTAL(9,G202:G207)</f>
        <v>1662</v>
      </c>
      <c r="H201" s="56"/>
    </row>
    <row r="202" spans="1:8" s="8" customFormat="1" ht="72">
      <c r="A202" s="41" t="s">
        <v>53</v>
      </c>
      <c r="B202" s="62" t="s">
        <v>163</v>
      </c>
      <c r="C202" s="7" t="s">
        <v>8</v>
      </c>
      <c r="D202" s="49" t="s">
        <v>34</v>
      </c>
      <c r="E202" s="7"/>
      <c r="F202" s="70"/>
      <c r="G202" s="57">
        <f>SUBTOTAL(9,G203:G207)</f>
        <v>1662</v>
      </c>
      <c r="H202" s="57"/>
    </row>
    <row r="203" spans="1:8" s="8" customFormat="1" ht="72" hidden="1">
      <c r="A203" s="126" t="s">
        <v>156</v>
      </c>
      <c r="B203" s="62" t="s">
        <v>163</v>
      </c>
      <c r="C203" s="7" t="s">
        <v>8</v>
      </c>
      <c r="D203" s="49" t="s">
        <v>34</v>
      </c>
      <c r="E203" s="84" t="s">
        <v>115</v>
      </c>
      <c r="F203" s="70"/>
      <c r="G203" s="57">
        <f>SUBTOTAL(9,G204)</f>
        <v>0</v>
      </c>
      <c r="H203" s="57"/>
    </row>
    <row r="204" spans="1:8" s="8" customFormat="1" ht="54" hidden="1">
      <c r="A204" s="86" t="s">
        <v>80</v>
      </c>
      <c r="B204" s="64" t="s">
        <v>163</v>
      </c>
      <c r="C204" s="7" t="s">
        <v>8</v>
      </c>
      <c r="D204" s="51" t="s">
        <v>34</v>
      </c>
      <c r="E204" s="84" t="s">
        <v>115</v>
      </c>
      <c r="F204" s="85" t="s">
        <v>77</v>
      </c>
      <c r="G204" s="58"/>
      <c r="H204" s="58"/>
    </row>
    <row r="205" spans="1:8" s="8" customFormat="1" ht="36">
      <c r="A205" s="41" t="s">
        <v>102</v>
      </c>
      <c r="B205" s="62" t="s">
        <v>163</v>
      </c>
      <c r="C205" s="7" t="s">
        <v>8</v>
      </c>
      <c r="D205" s="49" t="s">
        <v>34</v>
      </c>
      <c r="E205" s="84" t="s">
        <v>111</v>
      </c>
      <c r="F205" s="70"/>
      <c r="G205" s="57">
        <f>SUBTOTAL(9,G206:G207)</f>
        <v>1662</v>
      </c>
      <c r="H205" s="57"/>
    </row>
    <row r="206" spans="1:8" s="8" customFormat="1" ht="42.6" customHeight="1">
      <c r="A206" s="41" t="s">
        <v>79</v>
      </c>
      <c r="B206" s="62" t="s">
        <v>163</v>
      </c>
      <c r="C206" s="7" t="s">
        <v>8</v>
      </c>
      <c r="D206" s="49" t="s">
        <v>34</v>
      </c>
      <c r="E206" s="84" t="s">
        <v>111</v>
      </c>
      <c r="F206" s="70" t="s">
        <v>76</v>
      </c>
      <c r="G206" s="58">
        <v>1560</v>
      </c>
      <c r="H206" s="58"/>
    </row>
    <row r="207" spans="1:8" s="8" customFormat="1" ht="54">
      <c r="A207" s="86" t="s">
        <v>80</v>
      </c>
      <c r="B207" s="62" t="s">
        <v>163</v>
      </c>
      <c r="C207" s="7" t="s">
        <v>8</v>
      </c>
      <c r="D207" s="49" t="s">
        <v>34</v>
      </c>
      <c r="E207" s="84" t="s">
        <v>111</v>
      </c>
      <c r="F207" s="133" t="s">
        <v>77</v>
      </c>
      <c r="G207" s="132">
        <v>102</v>
      </c>
      <c r="H207" s="132"/>
    </row>
    <row r="208" spans="1:8" ht="52.2">
      <c r="A208" s="44" t="s">
        <v>106</v>
      </c>
      <c r="B208" s="65" t="s">
        <v>19</v>
      </c>
      <c r="C208" s="77"/>
      <c r="D208" s="81"/>
      <c r="E208" s="80"/>
      <c r="F208" s="46"/>
      <c r="G208" s="37">
        <f t="shared" ref="G208:H208" si="6">SUBTOTAL(9,G209:G269)</f>
        <v>80006</v>
      </c>
      <c r="H208" s="37">
        <f t="shared" si="6"/>
        <v>1354</v>
      </c>
    </row>
    <row r="209" spans="1:8">
      <c r="A209" s="102" t="s">
        <v>37</v>
      </c>
      <c r="B209" s="63" t="s">
        <v>19</v>
      </c>
      <c r="C209" s="9" t="s">
        <v>20</v>
      </c>
      <c r="D209" s="50"/>
      <c r="E209" s="9"/>
      <c r="F209" s="71"/>
      <c r="G209" s="59">
        <f t="shared" ref="G209:H209" si="7">SUBTOTAL(9,G210:G235)</f>
        <v>25819</v>
      </c>
      <c r="H209" s="59">
        <f t="shared" si="7"/>
        <v>1002</v>
      </c>
    </row>
    <row r="210" spans="1:8">
      <c r="A210" s="101" t="s">
        <v>133</v>
      </c>
      <c r="B210" s="62" t="s">
        <v>19</v>
      </c>
      <c r="C210" s="7" t="s">
        <v>20</v>
      </c>
      <c r="D210" s="49" t="s">
        <v>10</v>
      </c>
      <c r="E210" s="7"/>
      <c r="F210" s="70"/>
      <c r="G210" s="57">
        <f>SUBTOTAL(9,G211:G216)</f>
        <v>22132</v>
      </c>
      <c r="H210" s="57"/>
    </row>
    <row r="211" spans="1:8" ht="54">
      <c r="A211" s="122" t="s">
        <v>181</v>
      </c>
      <c r="B211" s="62" t="s">
        <v>19</v>
      </c>
      <c r="C211" s="7" t="s">
        <v>20</v>
      </c>
      <c r="D211" s="49" t="s">
        <v>10</v>
      </c>
      <c r="E211" s="84" t="s">
        <v>124</v>
      </c>
      <c r="F211" s="70"/>
      <c r="G211" s="57">
        <f>SUBTOTAL(9,G212:G212)</f>
        <v>22124</v>
      </c>
      <c r="H211" s="57"/>
    </row>
    <row r="212" spans="1:8">
      <c r="A212" s="101" t="s">
        <v>97</v>
      </c>
      <c r="B212" s="62" t="s">
        <v>19</v>
      </c>
      <c r="C212" s="7" t="s">
        <v>20</v>
      </c>
      <c r="D212" s="49" t="s">
        <v>10</v>
      </c>
      <c r="E212" s="84" t="s">
        <v>124</v>
      </c>
      <c r="F212" s="70" t="s">
        <v>19</v>
      </c>
      <c r="G212" s="58">
        <v>22124</v>
      </c>
      <c r="H212" s="58"/>
    </row>
    <row r="213" spans="1:8" ht="90" hidden="1">
      <c r="A213" s="101" t="s">
        <v>169</v>
      </c>
      <c r="B213" s="62" t="s">
        <v>19</v>
      </c>
      <c r="C213" s="7" t="s">
        <v>20</v>
      </c>
      <c r="D213" s="49" t="s">
        <v>10</v>
      </c>
      <c r="E213" s="84" t="s">
        <v>139</v>
      </c>
      <c r="F213" s="70"/>
      <c r="G213" s="57">
        <f>SUBTOTAL(9,G214:G214)</f>
        <v>0</v>
      </c>
      <c r="H213" s="57"/>
    </row>
    <row r="214" spans="1:8" hidden="1">
      <c r="A214" s="101" t="s">
        <v>97</v>
      </c>
      <c r="B214" s="62" t="s">
        <v>19</v>
      </c>
      <c r="C214" s="7" t="s">
        <v>20</v>
      </c>
      <c r="D214" s="49" t="s">
        <v>10</v>
      </c>
      <c r="E214" s="84" t="s">
        <v>139</v>
      </c>
      <c r="F214" s="70" t="s">
        <v>19</v>
      </c>
      <c r="G214" s="58"/>
      <c r="H214" s="58"/>
    </row>
    <row r="215" spans="1:8" ht="72">
      <c r="A215" s="101" t="s">
        <v>166</v>
      </c>
      <c r="B215" s="62" t="s">
        <v>19</v>
      </c>
      <c r="C215" s="7" t="s">
        <v>20</v>
      </c>
      <c r="D215" s="49" t="s">
        <v>10</v>
      </c>
      <c r="E215" s="84" t="s">
        <v>141</v>
      </c>
      <c r="F215" s="70"/>
      <c r="G215" s="57">
        <f>SUBTOTAL(9,G216:G216)</f>
        <v>8</v>
      </c>
      <c r="H215" s="57"/>
    </row>
    <row r="216" spans="1:8">
      <c r="A216" s="101" t="s">
        <v>97</v>
      </c>
      <c r="B216" s="62" t="s">
        <v>19</v>
      </c>
      <c r="C216" s="7" t="s">
        <v>20</v>
      </c>
      <c r="D216" s="49" t="s">
        <v>10</v>
      </c>
      <c r="E216" s="84" t="s">
        <v>141</v>
      </c>
      <c r="F216" s="70" t="s">
        <v>19</v>
      </c>
      <c r="G216" s="58">
        <v>8</v>
      </c>
      <c r="H216" s="58"/>
    </row>
    <row r="217" spans="1:8" s="10" customFormat="1" ht="36">
      <c r="A217" s="101" t="s">
        <v>40</v>
      </c>
      <c r="B217" s="62" t="s">
        <v>19</v>
      </c>
      <c r="C217" s="7" t="s">
        <v>20</v>
      </c>
      <c r="D217" s="49" t="s">
        <v>20</v>
      </c>
      <c r="E217" s="7"/>
      <c r="F217" s="70"/>
      <c r="G217" s="57">
        <f t="shared" ref="G217:H217" si="8">SUBTOTAL(9,G218:G232)</f>
        <v>3672</v>
      </c>
      <c r="H217" s="57">
        <f t="shared" si="8"/>
        <v>1002</v>
      </c>
    </row>
    <row r="218" spans="1:8" s="10" customFormat="1" ht="74.400000000000006" customHeight="1">
      <c r="A218" s="101" t="s">
        <v>170</v>
      </c>
      <c r="B218" s="62" t="s">
        <v>19</v>
      </c>
      <c r="C218" s="7" t="s">
        <v>20</v>
      </c>
      <c r="D218" s="49" t="s">
        <v>20</v>
      </c>
      <c r="E218" s="84" t="s">
        <v>117</v>
      </c>
      <c r="F218" s="70"/>
      <c r="G218" s="57">
        <f t="shared" ref="G218" si="9">SUBTOTAL(9,G219)</f>
        <v>30</v>
      </c>
      <c r="H218" s="57"/>
    </row>
    <row r="219" spans="1:8" s="10" customFormat="1">
      <c r="A219" s="101" t="s">
        <v>97</v>
      </c>
      <c r="B219" s="62" t="s">
        <v>19</v>
      </c>
      <c r="C219" s="7" t="s">
        <v>20</v>
      </c>
      <c r="D219" s="49" t="s">
        <v>20</v>
      </c>
      <c r="E219" s="84" t="s">
        <v>117</v>
      </c>
      <c r="F219" s="70" t="s">
        <v>19</v>
      </c>
      <c r="G219" s="58">
        <v>30</v>
      </c>
      <c r="H219" s="58"/>
    </row>
    <row r="220" spans="1:8" ht="108" hidden="1">
      <c r="A220" s="106" t="s">
        <v>172</v>
      </c>
      <c r="B220" s="62" t="s">
        <v>19</v>
      </c>
      <c r="C220" s="7" t="s">
        <v>20</v>
      </c>
      <c r="D220" s="49" t="s">
        <v>20</v>
      </c>
      <c r="E220" s="84" t="s">
        <v>119</v>
      </c>
      <c r="F220" s="70"/>
      <c r="G220" s="57">
        <f t="shared" ref="G220:H220" si="10">SUBTOTAL(9,G221)</f>
        <v>0</v>
      </c>
      <c r="H220" s="57">
        <f t="shared" si="10"/>
        <v>0</v>
      </c>
    </row>
    <row r="221" spans="1:8" hidden="1">
      <c r="A221" s="101" t="s">
        <v>97</v>
      </c>
      <c r="B221" s="62" t="s">
        <v>19</v>
      </c>
      <c r="C221" s="7" t="s">
        <v>20</v>
      </c>
      <c r="D221" s="49" t="s">
        <v>20</v>
      </c>
      <c r="E221" s="84" t="s">
        <v>119</v>
      </c>
      <c r="F221" s="70" t="s">
        <v>19</v>
      </c>
      <c r="G221" s="58"/>
      <c r="H221" s="58"/>
    </row>
    <row r="222" spans="1:8" ht="72" hidden="1">
      <c r="A222" s="126" t="s">
        <v>174</v>
      </c>
      <c r="B222" s="62" t="s">
        <v>19</v>
      </c>
      <c r="C222" s="7" t="s">
        <v>20</v>
      </c>
      <c r="D222" s="49" t="s">
        <v>20</v>
      </c>
      <c r="E222" s="84" t="s">
        <v>175</v>
      </c>
      <c r="F222" s="70"/>
      <c r="G222" s="57">
        <f t="shared" ref="G222:H222" si="11">SUBTOTAL(9,G223:G224)</f>
        <v>0</v>
      </c>
      <c r="H222" s="57">
        <f t="shared" si="11"/>
        <v>0</v>
      </c>
    </row>
    <row r="223" spans="1:8" ht="54" hidden="1">
      <c r="A223" s="86" t="s">
        <v>80</v>
      </c>
      <c r="B223" s="62" t="s">
        <v>19</v>
      </c>
      <c r="C223" s="7" t="s">
        <v>20</v>
      </c>
      <c r="D223" s="49" t="s">
        <v>20</v>
      </c>
      <c r="E223" s="84" t="s">
        <v>175</v>
      </c>
      <c r="F223" s="70" t="s">
        <v>77</v>
      </c>
      <c r="G223" s="58"/>
      <c r="H223" s="58"/>
    </row>
    <row r="224" spans="1:8" hidden="1">
      <c r="A224" s="101" t="s">
        <v>97</v>
      </c>
      <c r="B224" s="62" t="s">
        <v>19</v>
      </c>
      <c r="C224" s="7" t="s">
        <v>20</v>
      </c>
      <c r="D224" s="49" t="s">
        <v>20</v>
      </c>
      <c r="E224" s="84" t="s">
        <v>175</v>
      </c>
      <c r="F224" s="70" t="s">
        <v>19</v>
      </c>
      <c r="G224" s="58"/>
      <c r="H224" s="58"/>
    </row>
    <row r="225" spans="1:8" ht="72" hidden="1">
      <c r="A225" s="122" t="s">
        <v>153</v>
      </c>
      <c r="B225" s="62" t="s">
        <v>19</v>
      </c>
      <c r="C225" s="7" t="s">
        <v>20</v>
      </c>
      <c r="D225" s="49" t="s">
        <v>20</v>
      </c>
      <c r="E225" s="84" t="s">
        <v>121</v>
      </c>
      <c r="F225" s="70"/>
      <c r="G225" s="57">
        <f t="shared" ref="G225:H225" si="12">SUBTOTAL(9,G226:G226)</f>
        <v>0</v>
      </c>
      <c r="H225" s="57">
        <f t="shared" si="12"/>
        <v>0</v>
      </c>
    </row>
    <row r="226" spans="1:8" hidden="1">
      <c r="A226" s="101" t="s">
        <v>97</v>
      </c>
      <c r="B226" s="62" t="s">
        <v>19</v>
      </c>
      <c r="C226" s="7" t="s">
        <v>20</v>
      </c>
      <c r="D226" s="49" t="s">
        <v>20</v>
      </c>
      <c r="E226" s="84" t="s">
        <v>121</v>
      </c>
      <c r="F226" s="70" t="s">
        <v>19</v>
      </c>
      <c r="G226" s="58"/>
      <c r="H226" s="58"/>
    </row>
    <row r="227" spans="1:8" ht="54">
      <c r="A227" s="122" t="s">
        <v>168</v>
      </c>
      <c r="B227" s="62" t="s">
        <v>19</v>
      </c>
      <c r="C227" s="7" t="s">
        <v>20</v>
      </c>
      <c r="D227" s="49" t="s">
        <v>20</v>
      </c>
      <c r="E227" s="84" t="s">
        <v>122</v>
      </c>
      <c r="F227" s="70"/>
      <c r="G227" s="57">
        <f t="shared" ref="G227" si="13">SUBTOTAL(9,G228:G228)</f>
        <v>53</v>
      </c>
      <c r="H227" s="57"/>
    </row>
    <row r="228" spans="1:8">
      <c r="A228" s="101" t="s">
        <v>97</v>
      </c>
      <c r="B228" s="62" t="s">
        <v>19</v>
      </c>
      <c r="C228" s="7" t="s">
        <v>20</v>
      </c>
      <c r="D228" s="49" t="s">
        <v>20</v>
      </c>
      <c r="E228" s="84" t="s">
        <v>122</v>
      </c>
      <c r="F228" s="70" t="s">
        <v>19</v>
      </c>
      <c r="G228" s="58">
        <v>53</v>
      </c>
      <c r="H228" s="58"/>
    </row>
    <row r="229" spans="1:8" ht="72">
      <c r="A229" s="122" t="s">
        <v>178</v>
      </c>
      <c r="B229" s="62" t="s">
        <v>19</v>
      </c>
      <c r="C229" s="7" t="s">
        <v>20</v>
      </c>
      <c r="D229" s="49" t="s">
        <v>20</v>
      </c>
      <c r="E229" s="84" t="s">
        <v>125</v>
      </c>
      <c r="F229" s="70"/>
      <c r="G229" s="57">
        <f t="shared" ref="G229:H229" si="14">SUBTOTAL(9,G230:G230)</f>
        <v>3495</v>
      </c>
      <c r="H229" s="57">
        <f t="shared" si="14"/>
        <v>1002</v>
      </c>
    </row>
    <row r="230" spans="1:8">
      <c r="A230" s="101" t="s">
        <v>97</v>
      </c>
      <c r="B230" s="62" t="s">
        <v>19</v>
      </c>
      <c r="C230" s="7" t="s">
        <v>20</v>
      </c>
      <c r="D230" s="49" t="s">
        <v>20</v>
      </c>
      <c r="E230" s="84" t="s">
        <v>125</v>
      </c>
      <c r="F230" s="70" t="s">
        <v>19</v>
      </c>
      <c r="G230" s="58">
        <v>3495</v>
      </c>
      <c r="H230" s="58">
        <v>1002</v>
      </c>
    </row>
    <row r="231" spans="1:8" ht="72">
      <c r="A231" s="122" t="s">
        <v>182</v>
      </c>
      <c r="B231" s="62" t="s">
        <v>19</v>
      </c>
      <c r="C231" s="7" t="s">
        <v>20</v>
      </c>
      <c r="D231" s="49" t="s">
        <v>20</v>
      </c>
      <c r="E231" s="84" t="s">
        <v>126</v>
      </c>
      <c r="F231" s="70"/>
      <c r="G231" s="57">
        <f>SUBTOTAL(9,G232:G232)</f>
        <v>94</v>
      </c>
      <c r="H231" s="57"/>
    </row>
    <row r="232" spans="1:8">
      <c r="A232" s="101" t="s">
        <v>97</v>
      </c>
      <c r="B232" s="62" t="s">
        <v>19</v>
      </c>
      <c r="C232" s="7" t="s">
        <v>20</v>
      </c>
      <c r="D232" s="49" t="s">
        <v>20</v>
      </c>
      <c r="E232" s="84" t="s">
        <v>126</v>
      </c>
      <c r="F232" s="70" t="s">
        <v>19</v>
      </c>
      <c r="G232" s="58">
        <v>94</v>
      </c>
      <c r="H232" s="58"/>
    </row>
    <row r="233" spans="1:8">
      <c r="A233" s="101" t="s">
        <v>41</v>
      </c>
      <c r="B233" s="62" t="s">
        <v>19</v>
      </c>
      <c r="C233" s="7" t="s">
        <v>20</v>
      </c>
      <c r="D233" s="49" t="s">
        <v>27</v>
      </c>
      <c r="E233" s="7"/>
      <c r="F233" s="70"/>
      <c r="G233" s="57">
        <f>SUBTOTAL(9,G234:G235)</f>
        <v>15</v>
      </c>
      <c r="H233" s="57"/>
    </row>
    <row r="234" spans="1:8" ht="90">
      <c r="A234" s="122" t="s">
        <v>154</v>
      </c>
      <c r="B234" s="62" t="s">
        <v>19</v>
      </c>
      <c r="C234" s="7" t="s">
        <v>20</v>
      </c>
      <c r="D234" s="49" t="s">
        <v>27</v>
      </c>
      <c r="E234" s="7" t="s">
        <v>113</v>
      </c>
      <c r="F234" s="70"/>
      <c r="G234" s="57">
        <f>SUBTOTAL(9,G235:G235)</f>
        <v>15</v>
      </c>
      <c r="H234" s="57"/>
    </row>
    <row r="235" spans="1:8" ht="54">
      <c r="A235" s="101" t="s">
        <v>80</v>
      </c>
      <c r="B235" s="62" t="s">
        <v>19</v>
      </c>
      <c r="C235" s="7" t="s">
        <v>20</v>
      </c>
      <c r="D235" s="49" t="s">
        <v>27</v>
      </c>
      <c r="E235" s="7" t="s">
        <v>113</v>
      </c>
      <c r="F235" s="70" t="s">
        <v>77</v>
      </c>
      <c r="G235" s="58">
        <v>15</v>
      </c>
      <c r="H235" s="58"/>
    </row>
    <row r="236" spans="1:8">
      <c r="A236" s="102" t="s">
        <v>69</v>
      </c>
      <c r="B236" s="63" t="s">
        <v>19</v>
      </c>
      <c r="C236" s="9" t="s">
        <v>28</v>
      </c>
      <c r="D236" s="50"/>
      <c r="E236" s="9"/>
      <c r="F236" s="71"/>
      <c r="G236" s="59">
        <f t="shared" ref="G236:H236" si="15">SUBTOTAL(9,G237:G257)</f>
        <v>44828</v>
      </c>
      <c r="H236" s="59">
        <f t="shared" si="15"/>
        <v>352</v>
      </c>
    </row>
    <row r="237" spans="1:8">
      <c r="A237" s="104" t="s">
        <v>45</v>
      </c>
      <c r="B237" s="62" t="s">
        <v>19</v>
      </c>
      <c r="C237" s="7" t="s">
        <v>28</v>
      </c>
      <c r="D237" s="49" t="s">
        <v>8</v>
      </c>
      <c r="E237" s="7"/>
      <c r="F237" s="70"/>
      <c r="G237" s="57">
        <f t="shared" ref="G237:H237" si="16">SUBTOTAL(9,G238:G248)</f>
        <v>37514</v>
      </c>
      <c r="H237" s="57">
        <f t="shared" si="16"/>
        <v>352</v>
      </c>
    </row>
    <row r="238" spans="1:8" ht="72">
      <c r="A238" s="122" t="s">
        <v>153</v>
      </c>
      <c r="B238" s="62" t="s">
        <v>19</v>
      </c>
      <c r="C238" s="7" t="s">
        <v>28</v>
      </c>
      <c r="D238" s="49" t="s">
        <v>8</v>
      </c>
      <c r="E238" s="84" t="s">
        <v>121</v>
      </c>
      <c r="F238" s="70"/>
      <c r="G238" s="57">
        <f>SUBTOTAL(9,G239:G240)</f>
        <v>15</v>
      </c>
      <c r="H238" s="57"/>
    </row>
    <row r="239" spans="1:8" hidden="1">
      <c r="A239" s="101" t="s">
        <v>97</v>
      </c>
      <c r="B239" s="62" t="s">
        <v>19</v>
      </c>
      <c r="C239" s="7" t="s">
        <v>28</v>
      </c>
      <c r="D239" s="49" t="s">
        <v>8</v>
      </c>
      <c r="E239" s="84" t="s">
        <v>121</v>
      </c>
      <c r="F239" s="70" t="s">
        <v>19</v>
      </c>
      <c r="G239" s="58"/>
      <c r="H239" s="58"/>
    </row>
    <row r="240" spans="1:8">
      <c r="A240" s="101" t="s">
        <v>99</v>
      </c>
      <c r="B240" s="62" t="s">
        <v>19</v>
      </c>
      <c r="C240" s="7" t="s">
        <v>28</v>
      </c>
      <c r="D240" s="49" t="s">
        <v>8</v>
      </c>
      <c r="E240" s="84" t="s">
        <v>121</v>
      </c>
      <c r="F240" s="70" t="s">
        <v>98</v>
      </c>
      <c r="G240" s="58">
        <v>15</v>
      </c>
      <c r="H240" s="58"/>
    </row>
    <row r="241" spans="1:8" s="12" customFormat="1" ht="54">
      <c r="A241" s="122" t="s">
        <v>181</v>
      </c>
      <c r="B241" s="62" t="s">
        <v>19</v>
      </c>
      <c r="C241" s="7" t="s">
        <v>28</v>
      </c>
      <c r="D241" s="49" t="s">
        <v>8</v>
      </c>
      <c r="E241" s="84" t="s">
        <v>124</v>
      </c>
      <c r="F241" s="70"/>
      <c r="G241" s="57">
        <f t="shared" ref="G241:H241" si="17">SUBTOTAL(9,G242:G243)</f>
        <v>37488</v>
      </c>
      <c r="H241" s="57">
        <f t="shared" si="17"/>
        <v>352</v>
      </c>
    </row>
    <row r="242" spans="1:8" s="12" customFormat="1">
      <c r="A242" s="101" t="s">
        <v>97</v>
      </c>
      <c r="B242" s="62" t="s">
        <v>19</v>
      </c>
      <c r="C242" s="7" t="s">
        <v>28</v>
      </c>
      <c r="D242" s="49" t="s">
        <v>8</v>
      </c>
      <c r="E242" s="84" t="s">
        <v>124</v>
      </c>
      <c r="F242" s="70" t="s">
        <v>19</v>
      </c>
      <c r="G242" s="58">
        <v>15533</v>
      </c>
      <c r="H242" s="58">
        <v>352</v>
      </c>
    </row>
    <row r="243" spans="1:8">
      <c r="A243" s="101" t="s">
        <v>99</v>
      </c>
      <c r="B243" s="62" t="s">
        <v>19</v>
      </c>
      <c r="C243" s="7" t="s">
        <v>28</v>
      </c>
      <c r="D243" s="49" t="s">
        <v>8</v>
      </c>
      <c r="E243" s="84" t="s">
        <v>124</v>
      </c>
      <c r="F243" s="70" t="s">
        <v>98</v>
      </c>
      <c r="G243" s="58">
        <v>21955</v>
      </c>
      <c r="H243" s="58"/>
    </row>
    <row r="244" spans="1:8" ht="90" hidden="1">
      <c r="A244" s="101" t="s">
        <v>169</v>
      </c>
      <c r="B244" s="62" t="s">
        <v>19</v>
      </c>
      <c r="C244" s="7" t="s">
        <v>28</v>
      </c>
      <c r="D244" s="49" t="s">
        <v>8</v>
      </c>
      <c r="E244" s="84" t="s">
        <v>139</v>
      </c>
      <c r="F244" s="70"/>
      <c r="G244" s="57">
        <f>SUBTOTAL(9,G245:G245)</f>
        <v>0</v>
      </c>
      <c r="H244" s="57"/>
    </row>
    <row r="245" spans="1:8" hidden="1">
      <c r="A245" s="101" t="s">
        <v>97</v>
      </c>
      <c r="B245" s="62" t="s">
        <v>19</v>
      </c>
      <c r="C245" s="7" t="s">
        <v>28</v>
      </c>
      <c r="D245" s="49" t="s">
        <v>8</v>
      </c>
      <c r="E245" s="84" t="s">
        <v>139</v>
      </c>
      <c r="F245" s="70" t="s">
        <v>19</v>
      </c>
      <c r="G245" s="58"/>
      <c r="H245" s="58"/>
    </row>
    <row r="246" spans="1:8" ht="72">
      <c r="A246" s="101" t="s">
        <v>166</v>
      </c>
      <c r="B246" s="62" t="s">
        <v>19</v>
      </c>
      <c r="C246" s="7" t="s">
        <v>28</v>
      </c>
      <c r="D246" s="49" t="s">
        <v>8</v>
      </c>
      <c r="E246" s="84" t="s">
        <v>141</v>
      </c>
      <c r="F246" s="70"/>
      <c r="G246" s="57">
        <f>SUBTOTAL(9,G247:G248)</f>
        <v>11</v>
      </c>
      <c r="H246" s="57"/>
    </row>
    <row r="247" spans="1:8">
      <c r="A247" s="101" t="s">
        <v>97</v>
      </c>
      <c r="B247" s="62" t="s">
        <v>19</v>
      </c>
      <c r="C247" s="7" t="s">
        <v>28</v>
      </c>
      <c r="D247" s="49" t="s">
        <v>8</v>
      </c>
      <c r="E247" s="84" t="s">
        <v>141</v>
      </c>
      <c r="F247" s="70" t="s">
        <v>19</v>
      </c>
      <c r="G247" s="58">
        <v>4</v>
      </c>
      <c r="H247" s="58"/>
    </row>
    <row r="248" spans="1:8">
      <c r="A248" s="101" t="s">
        <v>99</v>
      </c>
      <c r="B248" s="62" t="s">
        <v>19</v>
      </c>
      <c r="C248" s="7" t="s">
        <v>28</v>
      </c>
      <c r="D248" s="49" t="s">
        <v>8</v>
      </c>
      <c r="E248" s="84" t="s">
        <v>141</v>
      </c>
      <c r="F248" s="70" t="s">
        <v>98</v>
      </c>
      <c r="G248" s="58">
        <v>7</v>
      </c>
      <c r="H248" s="58"/>
    </row>
    <row r="249" spans="1:8" ht="36">
      <c r="A249" s="104" t="s">
        <v>70</v>
      </c>
      <c r="B249" s="62" t="s">
        <v>19</v>
      </c>
      <c r="C249" s="7" t="s">
        <v>28</v>
      </c>
      <c r="D249" s="49" t="s">
        <v>14</v>
      </c>
      <c r="E249" s="7"/>
      <c r="F249" s="70"/>
      <c r="G249" s="57">
        <f>SUBTOTAL(9,G250:G257)</f>
        <v>7314</v>
      </c>
      <c r="H249" s="57"/>
    </row>
    <row r="250" spans="1:8" ht="72">
      <c r="A250" s="126" t="s">
        <v>156</v>
      </c>
      <c r="B250" s="62" t="s">
        <v>19</v>
      </c>
      <c r="C250" s="7" t="s">
        <v>28</v>
      </c>
      <c r="D250" s="49" t="s">
        <v>14</v>
      </c>
      <c r="E250" s="84" t="s">
        <v>115</v>
      </c>
      <c r="F250" s="70"/>
      <c r="G250" s="57">
        <f>SUBTOTAL(9,G251:G251)</f>
        <v>9</v>
      </c>
      <c r="H250" s="57"/>
    </row>
    <row r="251" spans="1:8" ht="54">
      <c r="A251" s="101" t="s">
        <v>80</v>
      </c>
      <c r="B251" s="62" t="s">
        <v>19</v>
      </c>
      <c r="C251" s="7" t="s">
        <v>28</v>
      </c>
      <c r="D251" s="49" t="s">
        <v>14</v>
      </c>
      <c r="E251" s="84" t="s">
        <v>115</v>
      </c>
      <c r="F251" s="70" t="s">
        <v>77</v>
      </c>
      <c r="G251" s="58">
        <v>9</v>
      </c>
      <c r="H251" s="58"/>
    </row>
    <row r="252" spans="1:8" ht="54">
      <c r="A252" s="122" t="s">
        <v>181</v>
      </c>
      <c r="B252" s="62" t="s">
        <v>19</v>
      </c>
      <c r="C252" s="7" t="s">
        <v>28</v>
      </c>
      <c r="D252" s="49" t="s">
        <v>14</v>
      </c>
      <c r="E252" s="84" t="s">
        <v>124</v>
      </c>
      <c r="F252" s="70"/>
      <c r="G252" s="57">
        <f>SUBTOTAL(9,G253:G254)</f>
        <v>4191</v>
      </c>
      <c r="H252" s="57"/>
    </row>
    <row r="253" spans="1:8" ht="36">
      <c r="A253" s="104" t="s">
        <v>92</v>
      </c>
      <c r="B253" s="62" t="s">
        <v>19</v>
      </c>
      <c r="C253" s="7" t="s">
        <v>28</v>
      </c>
      <c r="D253" s="49" t="s">
        <v>14</v>
      </c>
      <c r="E253" s="84" t="s">
        <v>124</v>
      </c>
      <c r="F253" s="70" t="s">
        <v>84</v>
      </c>
      <c r="G253" s="58">
        <v>3554</v>
      </c>
      <c r="H253" s="58"/>
    </row>
    <row r="254" spans="1:8" ht="54">
      <c r="A254" s="101" t="s">
        <v>80</v>
      </c>
      <c r="B254" s="62" t="s">
        <v>19</v>
      </c>
      <c r="C254" s="7" t="s">
        <v>28</v>
      </c>
      <c r="D254" s="49" t="s">
        <v>14</v>
      </c>
      <c r="E254" s="84" t="s">
        <v>124</v>
      </c>
      <c r="F254" s="70" t="s">
        <v>77</v>
      </c>
      <c r="G254" s="58">
        <v>637</v>
      </c>
      <c r="H254" s="58"/>
    </row>
    <row r="255" spans="1:8" ht="36">
      <c r="A255" s="101" t="s">
        <v>102</v>
      </c>
      <c r="B255" s="62" t="s">
        <v>19</v>
      </c>
      <c r="C255" s="7" t="s">
        <v>28</v>
      </c>
      <c r="D255" s="49" t="s">
        <v>14</v>
      </c>
      <c r="E255" s="84" t="s">
        <v>111</v>
      </c>
      <c r="F255" s="70"/>
      <c r="G255" s="57">
        <f>SUBTOTAL(9,G256:G257)</f>
        <v>3114</v>
      </c>
      <c r="H255" s="57"/>
    </row>
    <row r="256" spans="1:8" ht="54">
      <c r="A256" s="101" t="s">
        <v>79</v>
      </c>
      <c r="B256" s="62" t="s">
        <v>19</v>
      </c>
      <c r="C256" s="7" t="s">
        <v>28</v>
      </c>
      <c r="D256" s="49" t="s">
        <v>14</v>
      </c>
      <c r="E256" s="84" t="s">
        <v>111</v>
      </c>
      <c r="F256" s="70" t="s">
        <v>76</v>
      </c>
      <c r="G256" s="58">
        <v>3036</v>
      </c>
      <c r="H256" s="58"/>
    </row>
    <row r="257" spans="1:8" ht="54">
      <c r="A257" s="101" t="s">
        <v>80</v>
      </c>
      <c r="B257" s="62" t="s">
        <v>19</v>
      </c>
      <c r="C257" s="7" t="s">
        <v>28</v>
      </c>
      <c r="D257" s="49" t="s">
        <v>14</v>
      </c>
      <c r="E257" s="84" t="s">
        <v>111</v>
      </c>
      <c r="F257" s="70" t="s">
        <v>77</v>
      </c>
      <c r="G257" s="58">
        <v>78</v>
      </c>
      <c r="H257" s="58"/>
    </row>
    <row r="258" spans="1:8">
      <c r="A258" s="103" t="s">
        <v>49</v>
      </c>
      <c r="B258" s="63" t="s">
        <v>19</v>
      </c>
      <c r="C258" s="9" t="s">
        <v>21</v>
      </c>
      <c r="D258" s="50"/>
      <c r="E258" s="9"/>
      <c r="F258" s="71"/>
      <c r="G258" s="59">
        <f>SUBTOTAL(9,G259:G269)</f>
        <v>9359</v>
      </c>
      <c r="H258" s="59"/>
    </row>
    <row r="259" spans="1:8">
      <c r="A259" s="104" t="s">
        <v>68</v>
      </c>
      <c r="B259" s="62" t="s">
        <v>19</v>
      </c>
      <c r="C259" s="7" t="s">
        <v>21</v>
      </c>
      <c r="D259" s="49" t="s">
        <v>8</v>
      </c>
      <c r="E259" s="7"/>
      <c r="F259" s="70"/>
      <c r="G259" s="57">
        <f>SUBTOTAL(9,G260:G269)</f>
        <v>9359</v>
      </c>
      <c r="H259" s="57"/>
    </row>
    <row r="260" spans="1:8" ht="72.599999999999994" hidden="1" customHeight="1">
      <c r="A260" s="101" t="s">
        <v>170</v>
      </c>
      <c r="B260" s="62" t="s">
        <v>19</v>
      </c>
      <c r="C260" s="7" t="s">
        <v>21</v>
      </c>
      <c r="D260" s="49" t="s">
        <v>8</v>
      </c>
      <c r="E260" s="84" t="s">
        <v>117</v>
      </c>
      <c r="F260" s="70"/>
      <c r="G260" s="57">
        <f>SUBTOTAL(9,G261:G262)</f>
        <v>0</v>
      </c>
      <c r="H260" s="57"/>
    </row>
    <row r="261" spans="1:8" hidden="1">
      <c r="A261" s="101" t="s">
        <v>97</v>
      </c>
      <c r="B261" s="62" t="s">
        <v>19</v>
      </c>
      <c r="C261" s="7" t="s">
        <v>21</v>
      </c>
      <c r="D261" s="49" t="s">
        <v>8</v>
      </c>
      <c r="E261" s="84" t="s">
        <v>117</v>
      </c>
      <c r="F261" s="70" t="s">
        <v>19</v>
      </c>
      <c r="G261" s="58"/>
      <c r="H261" s="58"/>
    </row>
    <row r="262" spans="1:8" ht="72" hidden="1">
      <c r="A262" s="126" t="s">
        <v>174</v>
      </c>
      <c r="B262" s="62" t="s">
        <v>19</v>
      </c>
      <c r="C262" s="7" t="s">
        <v>21</v>
      </c>
      <c r="D262" s="49" t="s">
        <v>8</v>
      </c>
      <c r="E262" s="84" t="s">
        <v>175</v>
      </c>
      <c r="F262" s="70"/>
      <c r="G262" s="57">
        <f>SUBTOTAL(9,G263:G264)</f>
        <v>0</v>
      </c>
      <c r="H262" s="57"/>
    </row>
    <row r="263" spans="1:8" ht="54" hidden="1">
      <c r="A263" s="86" t="s">
        <v>80</v>
      </c>
      <c r="B263" s="62" t="s">
        <v>19</v>
      </c>
      <c r="C263" s="7" t="s">
        <v>21</v>
      </c>
      <c r="D263" s="49" t="s">
        <v>8</v>
      </c>
      <c r="E263" s="84" t="s">
        <v>175</v>
      </c>
      <c r="F263" s="70" t="s">
        <v>77</v>
      </c>
      <c r="G263" s="58"/>
      <c r="H263" s="58"/>
    </row>
    <row r="264" spans="1:8" hidden="1">
      <c r="A264" s="101" t="s">
        <v>97</v>
      </c>
      <c r="B264" s="62" t="s">
        <v>19</v>
      </c>
      <c r="C264" s="7" t="s">
        <v>21</v>
      </c>
      <c r="D264" s="49" t="s">
        <v>8</v>
      </c>
      <c r="E264" s="84" t="s">
        <v>175</v>
      </c>
      <c r="F264" s="70" t="s">
        <v>19</v>
      </c>
      <c r="G264" s="58"/>
      <c r="H264" s="58"/>
    </row>
    <row r="265" spans="1:8" s="12" customFormat="1" ht="70.95" customHeight="1">
      <c r="A265" s="141" t="s">
        <v>176</v>
      </c>
      <c r="B265" s="62" t="s">
        <v>19</v>
      </c>
      <c r="C265" s="7" t="s">
        <v>21</v>
      </c>
      <c r="D265" s="49" t="s">
        <v>8</v>
      </c>
      <c r="E265" s="84" t="s">
        <v>128</v>
      </c>
      <c r="F265" s="70"/>
      <c r="G265" s="57">
        <f>SUBTOTAL(9,G266:G267)</f>
        <v>9359</v>
      </c>
      <c r="H265" s="57"/>
    </row>
    <row r="266" spans="1:8" s="12" customFormat="1">
      <c r="A266" s="136" t="s">
        <v>161</v>
      </c>
      <c r="B266" s="62" t="s">
        <v>19</v>
      </c>
      <c r="C266" s="7" t="s">
        <v>21</v>
      </c>
      <c r="D266" s="49" t="s">
        <v>8</v>
      </c>
      <c r="E266" s="84" t="s">
        <v>128</v>
      </c>
      <c r="F266" s="70" t="s">
        <v>130</v>
      </c>
      <c r="G266" s="58">
        <f>50-50</f>
        <v>0</v>
      </c>
      <c r="H266" s="58"/>
    </row>
    <row r="267" spans="1:8">
      <c r="A267" s="101" t="s">
        <v>97</v>
      </c>
      <c r="B267" s="62" t="s">
        <v>19</v>
      </c>
      <c r="C267" s="7" t="s">
        <v>21</v>
      </c>
      <c r="D267" s="49" t="s">
        <v>8</v>
      </c>
      <c r="E267" s="84" t="s">
        <v>128</v>
      </c>
      <c r="F267" s="70" t="s">
        <v>19</v>
      </c>
      <c r="G267" s="58">
        <v>9359</v>
      </c>
      <c r="H267" s="58"/>
    </row>
    <row r="268" spans="1:8" ht="54" hidden="1">
      <c r="A268" s="122" t="s">
        <v>168</v>
      </c>
      <c r="B268" s="62" t="s">
        <v>19</v>
      </c>
      <c r="C268" s="7" t="s">
        <v>21</v>
      </c>
      <c r="D268" s="49" t="s">
        <v>8</v>
      </c>
      <c r="E268" s="84" t="s">
        <v>122</v>
      </c>
      <c r="F268" s="70"/>
      <c r="G268" s="55">
        <f>SUBTOTAL(9,G269:G269)</f>
        <v>0</v>
      </c>
      <c r="H268" s="57"/>
    </row>
    <row r="269" spans="1:8" hidden="1">
      <c r="A269" s="42" t="s">
        <v>97</v>
      </c>
      <c r="B269" s="87" t="s">
        <v>19</v>
      </c>
      <c r="C269" s="88" t="s">
        <v>21</v>
      </c>
      <c r="D269" s="88" t="s">
        <v>8</v>
      </c>
      <c r="E269" s="89" t="s">
        <v>122</v>
      </c>
      <c r="F269" s="88" t="s">
        <v>19</v>
      </c>
      <c r="G269" s="60"/>
      <c r="H269" s="60"/>
    </row>
    <row r="270" spans="1:8" ht="69.599999999999994">
      <c r="A270" s="44" t="s">
        <v>107</v>
      </c>
      <c r="B270" s="65" t="s">
        <v>58</v>
      </c>
      <c r="C270" s="77"/>
      <c r="D270" s="81"/>
      <c r="E270" s="80"/>
      <c r="F270" s="46"/>
      <c r="G270" s="37">
        <f t="shared" ref="G270:H270" si="18">SUBTOTAL(9,G271:G326)</f>
        <v>116252</v>
      </c>
      <c r="H270" s="37">
        <f t="shared" si="18"/>
        <v>93328</v>
      </c>
    </row>
    <row r="271" spans="1:8">
      <c r="A271" s="40" t="s">
        <v>7</v>
      </c>
      <c r="B271" s="66" t="s">
        <v>58</v>
      </c>
      <c r="C271" s="34" t="s">
        <v>8</v>
      </c>
      <c r="D271" s="48"/>
      <c r="E271" s="34"/>
      <c r="F271" s="73"/>
      <c r="G271" s="56">
        <f>SUBTOTAL(9,G272:G278)</f>
        <v>5227</v>
      </c>
      <c r="H271" s="56"/>
    </row>
    <row r="272" spans="1:8" s="10" customFormat="1">
      <c r="A272" s="116" t="s">
        <v>12</v>
      </c>
      <c r="B272" s="62" t="s">
        <v>58</v>
      </c>
      <c r="C272" s="7" t="s">
        <v>8</v>
      </c>
      <c r="D272" s="49" t="s">
        <v>66</v>
      </c>
      <c r="E272" s="7"/>
      <c r="F272" s="70"/>
      <c r="G272" s="57">
        <f>SUBTOTAL(9,G273:G278)</f>
        <v>5227</v>
      </c>
      <c r="H272" s="57"/>
    </row>
    <row r="273" spans="1:8" s="10" customFormat="1" ht="72">
      <c r="A273" s="126" t="s">
        <v>156</v>
      </c>
      <c r="B273" s="62" t="s">
        <v>58</v>
      </c>
      <c r="C273" s="7" t="s">
        <v>8</v>
      </c>
      <c r="D273" s="49" t="s">
        <v>66</v>
      </c>
      <c r="E273" s="84" t="s">
        <v>115</v>
      </c>
      <c r="F273" s="70"/>
      <c r="G273" s="57">
        <f>SUBTOTAL(9,G274)</f>
        <v>7</v>
      </c>
      <c r="H273" s="57"/>
    </row>
    <row r="274" spans="1:8" s="10" customFormat="1" ht="54">
      <c r="A274" s="101" t="s">
        <v>80</v>
      </c>
      <c r="B274" s="62" t="s">
        <v>58</v>
      </c>
      <c r="C274" s="7" t="s">
        <v>8</v>
      </c>
      <c r="D274" s="49" t="s">
        <v>66</v>
      </c>
      <c r="E274" s="84" t="s">
        <v>115</v>
      </c>
      <c r="F274" s="70" t="s">
        <v>77</v>
      </c>
      <c r="G274" s="58">
        <v>7</v>
      </c>
      <c r="H274" s="58"/>
    </row>
    <row r="275" spans="1:8" ht="36">
      <c r="A275" s="101" t="s">
        <v>102</v>
      </c>
      <c r="B275" s="62" t="s">
        <v>58</v>
      </c>
      <c r="C275" s="7" t="s">
        <v>8</v>
      </c>
      <c r="D275" s="49" t="s">
        <v>66</v>
      </c>
      <c r="E275" s="84" t="s">
        <v>111</v>
      </c>
      <c r="F275" s="70"/>
      <c r="G275" s="57">
        <f>SUBTOTAL(9,G276:G278)</f>
        <v>5220</v>
      </c>
      <c r="H275" s="57"/>
    </row>
    <row r="276" spans="1:8" ht="54">
      <c r="A276" s="101" t="s">
        <v>79</v>
      </c>
      <c r="B276" s="62" t="s">
        <v>58</v>
      </c>
      <c r="C276" s="7" t="s">
        <v>8</v>
      </c>
      <c r="D276" s="49" t="s">
        <v>66</v>
      </c>
      <c r="E276" s="84" t="s">
        <v>111</v>
      </c>
      <c r="F276" s="70" t="s">
        <v>76</v>
      </c>
      <c r="G276" s="58">
        <v>4781</v>
      </c>
      <c r="H276" s="58"/>
    </row>
    <row r="277" spans="1:8" ht="54">
      <c r="A277" s="101" t="s">
        <v>80</v>
      </c>
      <c r="B277" s="62" t="s">
        <v>58</v>
      </c>
      <c r="C277" s="7" t="s">
        <v>8</v>
      </c>
      <c r="D277" s="49" t="s">
        <v>66</v>
      </c>
      <c r="E277" s="84" t="s">
        <v>111</v>
      </c>
      <c r="F277" s="70" t="s">
        <v>77</v>
      </c>
      <c r="G277" s="58">
        <v>382</v>
      </c>
      <c r="H277" s="58"/>
    </row>
    <row r="278" spans="1:8">
      <c r="A278" s="101" t="s">
        <v>187</v>
      </c>
      <c r="B278" s="62" t="s">
        <v>58</v>
      </c>
      <c r="C278" s="7" t="s">
        <v>8</v>
      </c>
      <c r="D278" s="49" t="s">
        <v>66</v>
      </c>
      <c r="E278" s="84" t="s">
        <v>111</v>
      </c>
      <c r="F278" s="70" t="s">
        <v>132</v>
      </c>
      <c r="G278" s="58">
        <v>57</v>
      </c>
      <c r="H278" s="58"/>
    </row>
    <row r="279" spans="1:8">
      <c r="A279" s="102" t="s">
        <v>16</v>
      </c>
      <c r="B279" s="63" t="s">
        <v>58</v>
      </c>
      <c r="C279" s="9" t="s">
        <v>14</v>
      </c>
      <c r="D279" s="50"/>
      <c r="E279" s="9"/>
      <c r="F279" s="71"/>
      <c r="G279" s="59">
        <f t="shared" ref="G279:H279" si="19">SUBTOTAL(9,G280:G285)</f>
        <v>45239</v>
      </c>
      <c r="H279" s="59">
        <f t="shared" si="19"/>
        <v>33750</v>
      </c>
    </row>
    <row r="280" spans="1:8">
      <c r="A280" s="101" t="s">
        <v>71</v>
      </c>
      <c r="B280" s="62" t="s">
        <v>58</v>
      </c>
      <c r="C280" s="7" t="s">
        <v>14</v>
      </c>
      <c r="D280" s="49" t="s">
        <v>27</v>
      </c>
      <c r="E280" s="7"/>
      <c r="F280" s="70"/>
      <c r="G280" s="57">
        <f t="shared" ref="G280:H280" si="20">SUBTOTAL(9,G281:G282)</f>
        <v>38239</v>
      </c>
      <c r="H280" s="57">
        <f t="shared" si="20"/>
        <v>33750</v>
      </c>
    </row>
    <row r="281" spans="1:8" ht="108">
      <c r="A281" s="106" t="s">
        <v>172</v>
      </c>
      <c r="B281" s="62" t="s">
        <v>58</v>
      </c>
      <c r="C281" s="7" t="s">
        <v>14</v>
      </c>
      <c r="D281" s="49" t="s">
        <v>27</v>
      </c>
      <c r="E281" s="84" t="s">
        <v>119</v>
      </c>
      <c r="F281" s="70"/>
      <c r="G281" s="57">
        <f t="shared" ref="G281:H281" si="21">SUBTOTAL(9,G282)</f>
        <v>38239</v>
      </c>
      <c r="H281" s="57">
        <f t="shared" si="21"/>
        <v>33750</v>
      </c>
    </row>
    <row r="282" spans="1:8" ht="54">
      <c r="A282" s="101" t="s">
        <v>80</v>
      </c>
      <c r="B282" s="62" t="s">
        <v>58</v>
      </c>
      <c r="C282" s="7" t="s">
        <v>14</v>
      </c>
      <c r="D282" s="49" t="s">
        <v>27</v>
      </c>
      <c r="E282" s="84" t="s">
        <v>119</v>
      </c>
      <c r="F282" s="70" t="s">
        <v>77</v>
      </c>
      <c r="G282" s="58">
        <v>38239</v>
      </c>
      <c r="H282" s="58">
        <v>33750</v>
      </c>
    </row>
    <row r="283" spans="1:8" s="13" customFormat="1" ht="36">
      <c r="A283" s="101" t="s">
        <v>17</v>
      </c>
      <c r="B283" s="62" t="s">
        <v>58</v>
      </c>
      <c r="C283" s="7" t="s">
        <v>14</v>
      </c>
      <c r="D283" s="49" t="s">
        <v>15</v>
      </c>
      <c r="E283" s="7"/>
      <c r="F283" s="70"/>
      <c r="G283" s="57">
        <f>SUBTOTAL(9,G284:G285)</f>
        <v>7000</v>
      </c>
      <c r="H283" s="57"/>
    </row>
    <row r="284" spans="1:8" s="13" customFormat="1" ht="72">
      <c r="A284" s="127" t="s">
        <v>155</v>
      </c>
      <c r="B284" s="62" t="s">
        <v>58</v>
      </c>
      <c r="C284" s="7" t="s">
        <v>14</v>
      </c>
      <c r="D284" s="49" t="s">
        <v>15</v>
      </c>
      <c r="E284" s="84" t="s">
        <v>129</v>
      </c>
      <c r="F284" s="70"/>
      <c r="G284" s="57">
        <f>SUBTOTAL(9,G285:G285)</f>
        <v>7000</v>
      </c>
      <c r="H284" s="57"/>
    </row>
    <row r="285" spans="1:8" s="13" customFormat="1">
      <c r="A285" s="101" t="s">
        <v>137</v>
      </c>
      <c r="B285" s="62" t="s">
        <v>58</v>
      </c>
      <c r="C285" s="7" t="s">
        <v>14</v>
      </c>
      <c r="D285" s="49" t="s">
        <v>15</v>
      </c>
      <c r="E285" s="84" t="s">
        <v>129</v>
      </c>
      <c r="F285" s="70" t="s">
        <v>94</v>
      </c>
      <c r="G285" s="58">
        <v>7000</v>
      </c>
      <c r="H285" s="58"/>
    </row>
    <row r="286" spans="1:8">
      <c r="A286" s="102" t="s">
        <v>30</v>
      </c>
      <c r="B286" s="63" t="s">
        <v>58</v>
      </c>
      <c r="C286" s="9" t="s">
        <v>31</v>
      </c>
      <c r="D286" s="50"/>
      <c r="E286" s="9"/>
      <c r="F286" s="71"/>
      <c r="G286" s="59">
        <f t="shared" ref="G286:H286" si="22">SUBTOTAL(9,G287:G300)</f>
        <v>56148</v>
      </c>
      <c r="H286" s="59">
        <f t="shared" si="22"/>
        <v>53718</v>
      </c>
    </row>
    <row r="287" spans="1:8" hidden="1">
      <c r="A287" s="101" t="s">
        <v>65</v>
      </c>
      <c r="B287" s="62" t="s">
        <v>58</v>
      </c>
      <c r="C287" s="7" t="s">
        <v>31</v>
      </c>
      <c r="D287" s="49" t="s">
        <v>8</v>
      </c>
      <c r="E287" s="9"/>
      <c r="F287" s="71"/>
      <c r="G287" s="57">
        <f>SUBTOTAL(9,G288:G291)</f>
        <v>0</v>
      </c>
      <c r="H287" s="59"/>
    </row>
    <row r="288" spans="1:8" ht="90" hidden="1">
      <c r="A288" s="101" t="s">
        <v>169</v>
      </c>
      <c r="B288" s="62" t="s">
        <v>58</v>
      </c>
      <c r="C288" s="7" t="s">
        <v>31</v>
      </c>
      <c r="D288" s="49" t="s">
        <v>8</v>
      </c>
      <c r="E288" s="84" t="s">
        <v>139</v>
      </c>
      <c r="F288" s="70"/>
      <c r="G288" s="57">
        <f>SUBTOTAL(9,G289:G289)</f>
        <v>0</v>
      </c>
      <c r="H288" s="57"/>
    </row>
    <row r="289" spans="1:8" ht="54" hidden="1">
      <c r="A289" s="41" t="s">
        <v>80</v>
      </c>
      <c r="B289" s="62" t="s">
        <v>58</v>
      </c>
      <c r="C289" s="7" t="s">
        <v>31</v>
      </c>
      <c r="D289" s="49" t="s">
        <v>8</v>
      </c>
      <c r="E289" s="84" t="s">
        <v>139</v>
      </c>
      <c r="F289" s="70" t="s">
        <v>77</v>
      </c>
      <c r="G289" s="58"/>
      <c r="H289" s="58"/>
    </row>
    <row r="290" spans="1:8">
      <c r="A290" s="42" t="s">
        <v>136</v>
      </c>
      <c r="B290" s="62" t="s">
        <v>58</v>
      </c>
      <c r="C290" s="7" t="s">
        <v>31</v>
      </c>
      <c r="D290" s="49" t="s">
        <v>9</v>
      </c>
      <c r="E290" s="9"/>
      <c r="F290" s="71"/>
      <c r="G290" s="57">
        <f>SUBTOTAL(9,G291:G292)</f>
        <v>500</v>
      </c>
      <c r="H290" s="59"/>
    </row>
    <row r="291" spans="1:8" ht="72">
      <c r="A291" s="122" t="s">
        <v>145</v>
      </c>
      <c r="B291" s="62" t="s">
        <v>58</v>
      </c>
      <c r="C291" s="7" t="s">
        <v>31</v>
      </c>
      <c r="D291" s="49" t="s">
        <v>9</v>
      </c>
      <c r="E291" s="84" t="s">
        <v>138</v>
      </c>
      <c r="F291" s="70"/>
      <c r="G291" s="57">
        <f>SUBTOTAL(9,G292:G292)</f>
        <v>500</v>
      </c>
      <c r="H291" s="57"/>
    </row>
    <row r="292" spans="1:8" ht="54">
      <c r="A292" s="41" t="s">
        <v>80</v>
      </c>
      <c r="B292" s="62" t="s">
        <v>58</v>
      </c>
      <c r="C292" s="7" t="s">
        <v>31</v>
      </c>
      <c r="D292" s="49" t="s">
        <v>9</v>
      </c>
      <c r="E292" s="84" t="s">
        <v>138</v>
      </c>
      <c r="F292" s="70" t="s">
        <v>77</v>
      </c>
      <c r="G292" s="58">
        <v>500</v>
      </c>
      <c r="H292" s="58"/>
    </row>
    <row r="293" spans="1:8" s="12" customFormat="1">
      <c r="A293" s="101" t="s">
        <v>32</v>
      </c>
      <c r="B293" s="62" t="s">
        <v>58</v>
      </c>
      <c r="C293" s="7" t="s">
        <v>31</v>
      </c>
      <c r="D293" s="49" t="s">
        <v>10</v>
      </c>
      <c r="E293" s="7"/>
      <c r="F293" s="70"/>
      <c r="G293" s="57">
        <f t="shared" ref="G293:H293" si="23">SUBTOTAL(9,G294:G297)</f>
        <v>9219</v>
      </c>
      <c r="H293" s="57">
        <f t="shared" si="23"/>
        <v>8283</v>
      </c>
    </row>
    <row r="294" spans="1:8" s="12" customFormat="1" ht="90" hidden="1">
      <c r="A294" s="122" t="s">
        <v>144</v>
      </c>
      <c r="B294" s="62" t="s">
        <v>58</v>
      </c>
      <c r="C294" s="7" t="s">
        <v>31</v>
      </c>
      <c r="D294" s="49" t="s">
        <v>10</v>
      </c>
      <c r="E294" s="84" t="s">
        <v>118</v>
      </c>
      <c r="F294" s="70"/>
      <c r="G294" s="57"/>
      <c r="H294" s="57"/>
    </row>
    <row r="295" spans="1:8" s="12" customFormat="1" ht="54" hidden="1">
      <c r="A295" s="41" t="s">
        <v>80</v>
      </c>
      <c r="B295" s="62" t="s">
        <v>58</v>
      </c>
      <c r="C295" s="7" t="s">
        <v>31</v>
      </c>
      <c r="D295" s="49" t="s">
        <v>10</v>
      </c>
      <c r="E295" s="84" t="s">
        <v>118</v>
      </c>
      <c r="F295" s="70" t="s">
        <v>77</v>
      </c>
      <c r="G295" s="58"/>
      <c r="H295" s="58"/>
    </row>
    <row r="296" spans="1:8" s="12" customFormat="1" ht="72">
      <c r="A296" s="126" t="s">
        <v>157</v>
      </c>
      <c r="B296" s="62" t="s">
        <v>58</v>
      </c>
      <c r="C296" s="7" t="s">
        <v>31</v>
      </c>
      <c r="D296" s="49" t="s">
        <v>10</v>
      </c>
      <c r="E296" s="84" t="s">
        <v>135</v>
      </c>
      <c r="F296" s="70"/>
      <c r="G296" s="57">
        <f>SUBTOTAL(9,G297:G297)</f>
        <v>9219</v>
      </c>
      <c r="H296" s="57">
        <f>SUBTOTAL(9,H297:H297)</f>
        <v>8283</v>
      </c>
    </row>
    <row r="297" spans="1:8" s="12" customFormat="1" ht="54">
      <c r="A297" s="101" t="s">
        <v>80</v>
      </c>
      <c r="B297" s="62" t="s">
        <v>58</v>
      </c>
      <c r="C297" s="7" t="s">
        <v>31</v>
      </c>
      <c r="D297" s="49" t="s">
        <v>10</v>
      </c>
      <c r="E297" s="84" t="s">
        <v>135</v>
      </c>
      <c r="F297" s="70" t="s">
        <v>77</v>
      </c>
      <c r="G297" s="58">
        <v>9219</v>
      </c>
      <c r="H297" s="58">
        <v>8283</v>
      </c>
    </row>
    <row r="298" spans="1:8" s="12" customFormat="1" ht="36">
      <c r="A298" s="101" t="s">
        <v>33</v>
      </c>
      <c r="B298" s="62" t="s">
        <v>58</v>
      </c>
      <c r="C298" s="7" t="s">
        <v>31</v>
      </c>
      <c r="D298" s="49" t="s">
        <v>31</v>
      </c>
      <c r="E298" s="7"/>
      <c r="F298" s="70"/>
      <c r="G298" s="57">
        <f>SUBTOTAL(9,G299:G300)</f>
        <v>46429</v>
      </c>
      <c r="H298" s="57">
        <f>SUBTOTAL(9,H299:H300)</f>
        <v>45435</v>
      </c>
    </row>
    <row r="299" spans="1:8" s="12" customFormat="1" ht="72">
      <c r="A299" s="126" t="s">
        <v>157</v>
      </c>
      <c r="B299" s="62" t="s">
        <v>58</v>
      </c>
      <c r="C299" s="7" t="s">
        <v>31</v>
      </c>
      <c r="D299" s="49" t="s">
        <v>31</v>
      </c>
      <c r="E299" s="84" t="s">
        <v>135</v>
      </c>
      <c r="F299" s="70"/>
      <c r="G299" s="57">
        <f>SUBTOTAL(9,G300)</f>
        <v>46429</v>
      </c>
      <c r="H299" s="57">
        <f>SUBTOTAL(9,H300)</f>
        <v>45435</v>
      </c>
    </row>
    <row r="300" spans="1:8" s="12" customFormat="1" ht="54">
      <c r="A300" s="101" t="s">
        <v>80</v>
      </c>
      <c r="B300" s="62" t="s">
        <v>58</v>
      </c>
      <c r="C300" s="7" t="s">
        <v>31</v>
      </c>
      <c r="D300" s="49" t="s">
        <v>31</v>
      </c>
      <c r="E300" s="84" t="s">
        <v>135</v>
      </c>
      <c r="F300" s="70" t="s">
        <v>77</v>
      </c>
      <c r="G300" s="58">
        <v>46429</v>
      </c>
      <c r="H300" s="58">
        <v>45435</v>
      </c>
    </row>
    <row r="301" spans="1:8" s="12" customFormat="1">
      <c r="A301" s="102" t="s">
        <v>35</v>
      </c>
      <c r="B301" s="63" t="s">
        <v>58</v>
      </c>
      <c r="C301" s="9" t="s">
        <v>34</v>
      </c>
      <c r="D301" s="50"/>
      <c r="E301" s="9"/>
      <c r="F301" s="71"/>
      <c r="G301" s="59">
        <f>SUBTOTAL(9,G302:G304)</f>
        <v>277</v>
      </c>
      <c r="H301" s="59"/>
    </row>
    <row r="302" spans="1:8" s="12" customFormat="1" ht="36">
      <c r="A302" s="101" t="s">
        <v>152</v>
      </c>
      <c r="B302" s="62" t="s">
        <v>58</v>
      </c>
      <c r="C302" s="7" t="s">
        <v>34</v>
      </c>
      <c r="D302" s="49" t="s">
        <v>9</v>
      </c>
      <c r="E302" s="7"/>
      <c r="F302" s="70"/>
      <c r="G302" s="57">
        <f>SUBTOTAL(9,G303:G304)</f>
        <v>277</v>
      </c>
      <c r="H302" s="57"/>
    </row>
    <row r="303" spans="1:8" s="12" customFormat="1" ht="72">
      <c r="A303" s="122" t="s">
        <v>145</v>
      </c>
      <c r="B303" s="62" t="s">
        <v>58</v>
      </c>
      <c r="C303" s="7" t="s">
        <v>34</v>
      </c>
      <c r="D303" s="49" t="s">
        <v>9</v>
      </c>
      <c r="E303" s="84" t="s">
        <v>138</v>
      </c>
      <c r="F303" s="70"/>
      <c r="G303" s="57">
        <f>SUBTOTAL(9,G304)</f>
        <v>277</v>
      </c>
      <c r="H303" s="57"/>
    </row>
    <row r="304" spans="1:8" s="12" customFormat="1">
      <c r="A304" s="101" t="s">
        <v>137</v>
      </c>
      <c r="B304" s="62" t="s">
        <v>58</v>
      </c>
      <c r="C304" s="7" t="s">
        <v>34</v>
      </c>
      <c r="D304" s="49" t="s">
        <v>9</v>
      </c>
      <c r="E304" s="84" t="s">
        <v>138</v>
      </c>
      <c r="F304" s="70" t="s">
        <v>94</v>
      </c>
      <c r="G304" s="58">
        <v>277</v>
      </c>
      <c r="H304" s="58"/>
    </row>
    <row r="305" spans="1:8">
      <c r="A305" s="102" t="s">
        <v>37</v>
      </c>
      <c r="B305" s="63" t="s">
        <v>58</v>
      </c>
      <c r="C305" s="9" t="s">
        <v>20</v>
      </c>
      <c r="D305" s="50"/>
      <c r="E305" s="9"/>
      <c r="F305" s="71"/>
      <c r="G305" s="59">
        <f>SUBTOTAL(9,G306:G321)</f>
        <v>9361</v>
      </c>
      <c r="H305" s="59"/>
    </row>
    <row r="306" spans="1:8">
      <c r="A306" s="101" t="s">
        <v>38</v>
      </c>
      <c r="B306" s="62" t="s">
        <v>58</v>
      </c>
      <c r="C306" s="7" t="s">
        <v>20</v>
      </c>
      <c r="D306" s="49" t="s">
        <v>8</v>
      </c>
      <c r="E306" s="7"/>
      <c r="F306" s="70"/>
      <c r="G306" s="57">
        <f>SUBTOTAL(9,G307:G310)</f>
        <v>2136</v>
      </c>
      <c r="H306" s="57"/>
    </row>
    <row r="307" spans="1:8" ht="126" hidden="1">
      <c r="A307" s="135" t="s">
        <v>165</v>
      </c>
      <c r="B307" s="62" t="s">
        <v>58</v>
      </c>
      <c r="C307" s="7" t="s">
        <v>20</v>
      </c>
      <c r="D307" s="49" t="s">
        <v>8</v>
      </c>
      <c r="E307" s="84" t="s">
        <v>151</v>
      </c>
      <c r="F307" s="70"/>
      <c r="G307" s="57">
        <f>SUBTOTAL(9,G308:G308)</f>
        <v>0</v>
      </c>
      <c r="H307" s="57"/>
    </row>
    <row r="308" spans="1:8" ht="54" hidden="1">
      <c r="A308" s="101" t="s">
        <v>80</v>
      </c>
      <c r="B308" s="62" t="s">
        <v>58</v>
      </c>
      <c r="C308" s="7" t="s">
        <v>20</v>
      </c>
      <c r="D308" s="49" t="s">
        <v>8</v>
      </c>
      <c r="E308" s="84" t="s">
        <v>151</v>
      </c>
      <c r="F308" s="70" t="s">
        <v>77</v>
      </c>
      <c r="G308" s="58"/>
      <c r="H308" s="58"/>
    </row>
    <row r="309" spans="1:8" ht="90">
      <c r="A309" s="122" t="s">
        <v>154</v>
      </c>
      <c r="B309" s="62" t="s">
        <v>58</v>
      </c>
      <c r="C309" s="7" t="s">
        <v>20</v>
      </c>
      <c r="D309" s="49" t="s">
        <v>8</v>
      </c>
      <c r="E309" s="7" t="s">
        <v>113</v>
      </c>
      <c r="F309" s="70"/>
      <c r="G309" s="57">
        <f>SUBTOTAL(9,G310)</f>
        <v>2136</v>
      </c>
      <c r="H309" s="57"/>
    </row>
    <row r="310" spans="1:8" ht="54">
      <c r="A310" s="101" t="s">
        <v>80</v>
      </c>
      <c r="B310" s="62" t="s">
        <v>58</v>
      </c>
      <c r="C310" s="7" t="s">
        <v>20</v>
      </c>
      <c r="D310" s="49" t="s">
        <v>8</v>
      </c>
      <c r="E310" s="7" t="s">
        <v>113</v>
      </c>
      <c r="F310" s="70" t="s">
        <v>77</v>
      </c>
      <c r="G310" s="58">
        <v>2136</v>
      </c>
      <c r="H310" s="58"/>
    </row>
    <row r="311" spans="1:8" hidden="1">
      <c r="A311" s="101" t="s">
        <v>39</v>
      </c>
      <c r="B311" s="62" t="s">
        <v>58</v>
      </c>
      <c r="C311" s="7" t="s">
        <v>20</v>
      </c>
      <c r="D311" s="49" t="s">
        <v>9</v>
      </c>
      <c r="E311" s="7"/>
      <c r="F311" s="70"/>
      <c r="G311" s="57">
        <f>SUBTOTAL(9,G312:G315)</f>
        <v>0</v>
      </c>
      <c r="H311" s="57"/>
    </row>
    <row r="312" spans="1:8" ht="90" hidden="1">
      <c r="A312" s="122" t="s">
        <v>154</v>
      </c>
      <c r="B312" s="62" t="s">
        <v>58</v>
      </c>
      <c r="C312" s="7" t="s">
        <v>20</v>
      </c>
      <c r="D312" s="49" t="s">
        <v>9</v>
      </c>
      <c r="E312" s="7" t="s">
        <v>113</v>
      </c>
      <c r="F312" s="70"/>
      <c r="G312" s="57">
        <f>SUBTOTAL(9,G313)</f>
        <v>0</v>
      </c>
      <c r="H312" s="57"/>
    </row>
    <row r="313" spans="1:8" ht="54" hidden="1">
      <c r="A313" s="101" t="s">
        <v>80</v>
      </c>
      <c r="B313" s="62" t="s">
        <v>58</v>
      </c>
      <c r="C313" s="7" t="s">
        <v>20</v>
      </c>
      <c r="D313" s="49" t="s">
        <v>9</v>
      </c>
      <c r="E313" s="7" t="s">
        <v>113</v>
      </c>
      <c r="F313" s="70" t="s">
        <v>77</v>
      </c>
      <c r="G313" s="58"/>
      <c r="H313" s="58"/>
    </row>
    <row r="314" spans="1:8" ht="90" hidden="1">
      <c r="A314" s="101" t="s">
        <v>169</v>
      </c>
      <c r="B314" s="62" t="s">
        <v>58</v>
      </c>
      <c r="C314" s="7" t="s">
        <v>20</v>
      </c>
      <c r="D314" s="49" t="s">
        <v>9</v>
      </c>
      <c r="E314" s="7" t="s">
        <v>139</v>
      </c>
      <c r="F314" s="70"/>
      <c r="G314" s="57">
        <f>SUBTOTAL(9,G315)</f>
        <v>0</v>
      </c>
      <c r="H314" s="57"/>
    </row>
    <row r="315" spans="1:8" ht="54" hidden="1">
      <c r="A315" s="101" t="s">
        <v>80</v>
      </c>
      <c r="B315" s="62" t="s">
        <v>58</v>
      </c>
      <c r="C315" s="7" t="s">
        <v>20</v>
      </c>
      <c r="D315" s="49" t="s">
        <v>9</v>
      </c>
      <c r="E315" s="7" t="s">
        <v>139</v>
      </c>
      <c r="F315" s="70" t="s">
        <v>77</v>
      </c>
      <c r="G315" s="58"/>
      <c r="H315" s="58"/>
    </row>
    <row r="316" spans="1:8">
      <c r="A316" s="101" t="s">
        <v>133</v>
      </c>
      <c r="B316" s="62" t="s">
        <v>58</v>
      </c>
      <c r="C316" s="7" t="s">
        <v>20</v>
      </c>
      <c r="D316" s="49" t="s">
        <v>10</v>
      </c>
      <c r="E316" s="7"/>
      <c r="F316" s="70"/>
      <c r="G316" s="57">
        <f>SUBTOTAL(9,G317:G318)</f>
        <v>110</v>
      </c>
      <c r="H316" s="57"/>
    </row>
    <row r="317" spans="1:8" ht="54">
      <c r="A317" s="122" t="s">
        <v>181</v>
      </c>
      <c r="B317" s="62" t="s">
        <v>58</v>
      </c>
      <c r="C317" s="7" t="s">
        <v>20</v>
      </c>
      <c r="D317" s="49" t="s">
        <v>10</v>
      </c>
      <c r="E317" s="7" t="s">
        <v>124</v>
      </c>
      <c r="F317" s="70"/>
      <c r="G317" s="57">
        <f>SUBTOTAL(9,G318)</f>
        <v>110</v>
      </c>
      <c r="H317" s="57"/>
    </row>
    <row r="318" spans="1:8" ht="54">
      <c r="A318" s="101" t="s">
        <v>80</v>
      </c>
      <c r="B318" s="62" t="s">
        <v>58</v>
      </c>
      <c r="C318" s="7" t="s">
        <v>20</v>
      </c>
      <c r="D318" s="49" t="s">
        <v>10</v>
      </c>
      <c r="E318" s="7" t="s">
        <v>124</v>
      </c>
      <c r="F318" s="70" t="s">
        <v>77</v>
      </c>
      <c r="G318" s="58">
        <v>110</v>
      </c>
      <c r="H318" s="58"/>
    </row>
    <row r="319" spans="1:8">
      <c r="A319" s="101" t="s">
        <v>41</v>
      </c>
      <c r="B319" s="62" t="s">
        <v>58</v>
      </c>
      <c r="C319" s="7" t="s">
        <v>20</v>
      </c>
      <c r="D319" s="49" t="s">
        <v>27</v>
      </c>
      <c r="E319" s="84"/>
      <c r="F319" s="70"/>
      <c r="G319" s="57">
        <f>SUBTOTAL(9,G320:G321)</f>
        <v>7115</v>
      </c>
      <c r="H319" s="57">
        <f>SUBTOTAL(9,H320:H321)</f>
        <v>5860</v>
      </c>
    </row>
    <row r="320" spans="1:8" ht="90">
      <c r="A320" s="122" t="s">
        <v>154</v>
      </c>
      <c r="B320" s="62" t="s">
        <v>58</v>
      </c>
      <c r="C320" s="7" t="s">
        <v>20</v>
      </c>
      <c r="D320" s="49" t="s">
        <v>27</v>
      </c>
      <c r="E320" s="7" t="s">
        <v>113</v>
      </c>
      <c r="F320" s="70"/>
      <c r="G320" s="57">
        <f>SUBTOTAL(9,G321:G321)</f>
        <v>7115</v>
      </c>
      <c r="H320" s="57">
        <f>SUBTOTAL(9,H321:H321)</f>
        <v>5860</v>
      </c>
    </row>
    <row r="321" spans="1:8" ht="54">
      <c r="A321" s="101" t="s">
        <v>80</v>
      </c>
      <c r="B321" s="62" t="s">
        <v>58</v>
      </c>
      <c r="C321" s="7" t="s">
        <v>20</v>
      </c>
      <c r="D321" s="49" t="s">
        <v>27</v>
      </c>
      <c r="E321" s="7" t="s">
        <v>113</v>
      </c>
      <c r="F321" s="70" t="s">
        <v>77</v>
      </c>
      <c r="G321" s="58">
        <v>7115</v>
      </c>
      <c r="H321" s="58">
        <v>5860</v>
      </c>
    </row>
    <row r="322" spans="1:8" s="12" customFormat="1" hidden="1">
      <c r="A322" s="103" t="s">
        <v>49</v>
      </c>
      <c r="B322" s="63" t="s">
        <v>58</v>
      </c>
      <c r="C322" s="9" t="s">
        <v>21</v>
      </c>
      <c r="D322" s="50"/>
      <c r="E322" s="9"/>
      <c r="F322" s="71"/>
      <c r="G322" s="59">
        <f>SUBTOTAL(9,G323:G326)</f>
        <v>0</v>
      </c>
      <c r="H322" s="59"/>
    </row>
    <row r="323" spans="1:8" s="12" customFormat="1" hidden="1">
      <c r="A323" s="104" t="s">
        <v>68</v>
      </c>
      <c r="B323" s="62" t="s">
        <v>58</v>
      </c>
      <c r="C323" s="7" t="s">
        <v>21</v>
      </c>
      <c r="D323" s="49" t="s">
        <v>8</v>
      </c>
      <c r="E323" s="7"/>
      <c r="F323" s="70"/>
      <c r="G323" s="57">
        <f>SUBTOTAL(9,G324:G326)</f>
        <v>0</v>
      </c>
      <c r="H323" s="57"/>
    </row>
    <row r="324" spans="1:8" s="12" customFormat="1" ht="72.599999999999994" hidden="1" customHeight="1">
      <c r="A324" s="141" t="s">
        <v>176</v>
      </c>
      <c r="B324" s="62" t="s">
        <v>58</v>
      </c>
      <c r="C324" s="7" t="s">
        <v>21</v>
      </c>
      <c r="D324" s="49" t="s">
        <v>8</v>
      </c>
      <c r="E324" s="84" t="s">
        <v>128</v>
      </c>
      <c r="F324" s="70"/>
      <c r="G324" s="57">
        <f>SUBTOTAL(9,G325:G326)</f>
        <v>0</v>
      </c>
      <c r="H324" s="57"/>
    </row>
    <row r="325" spans="1:8" s="12" customFormat="1" ht="54" hidden="1">
      <c r="A325" s="101" t="s">
        <v>80</v>
      </c>
      <c r="B325" s="62" t="s">
        <v>58</v>
      </c>
      <c r="C325" s="7" t="s">
        <v>21</v>
      </c>
      <c r="D325" s="49" t="s">
        <v>8</v>
      </c>
      <c r="E325" s="84" t="s">
        <v>128</v>
      </c>
      <c r="F325" s="70" t="s">
        <v>77</v>
      </c>
      <c r="G325" s="58"/>
      <c r="H325" s="58"/>
    </row>
    <row r="326" spans="1:8" s="12" customFormat="1" hidden="1">
      <c r="A326" s="142" t="s">
        <v>137</v>
      </c>
      <c r="B326" s="62" t="s">
        <v>58</v>
      </c>
      <c r="C326" s="7" t="s">
        <v>21</v>
      </c>
      <c r="D326" s="49" t="s">
        <v>8</v>
      </c>
      <c r="E326" s="84" t="s">
        <v>128</v>
      </c>
      <c r="F326" s="70" t="s">
        <v>94</v>
      </c>
      <c r="G326" s="58"/>
      <c r="H326" s="58"/>
    </row>
    <row r="327" spans="1:8" ht="52.2">
      <c r="A327" s="44" t="s">
        <v>108</v>
      </c>
      <c r="B327" s="65" t="s">
        <v>47</v>
      </c>
      <c r="C327" s="77"/>
      <c r="D327" s="81"/>
      <c r="E327" s="80"/>
      <c r="F327" s="46"/>
      <c r="G327" s="37">
        <f>SUBTOTAL(9,G328:G334)</f>
        <v>4319</v>
      </c>
      <c r="H327" s="37"/>
    </row>
    <row r="328" spans="1:8">
      <c r="A328" s="40" t="s">
        <v>7</v>
      </c>
      <c r="B328" s="66" t="s">
        <v>47</v>
      </c>
      <c r="C328" s="34" t="s">
        <v>8</v>
      </c>
      <c r="D328" s="48"/>
      <c r="E328" s="34"/>
      <c r="F328" s="73"/>
      <c r="G328" s="56">
        <f>SUBTOTAL(9,G329:G334)</f>
        <v>4319</v>
      </c>
      <c r="H328" s="56"/>
    </row>
    <row r="329" spans="1:8" ht="72">
      <c r="A329" s="41" t="s">
        <v>53</v>
      </c>
      <c r="B329" s="62" t="s">
        <v>47</v>
      </c>
      <c r="C329" s="7" t="s">
        <v>8</v>
      </c>
      <c r="D329" s="49" t="s">
        <v>34</v>
      </c>
      <c r="E329" s="7"/>
      <c r="F329" s="70"/>
      <c r="G329" s="57">
        <f>SUBTOTAL(9,G330:G334)</f>
        <v>4319</v>
      </c>
      <c r="H329" s="57"/>
    </row>
    <row r="330" spans="1:8" ht="72">
      <c r="A330" s="126" t="s">
        <v>156</v>
      </c>
      <c r="B330" s="62" t="s">
        <v>47</v>
      </c>
      <c r="C330" s="7" t="s">
        <v>8</v>
      </c>
      <c r="D330" s="49" t="s">
        <v>34</v>
      </c>
      <c r="E330" s="84" t="s">
        <v>115</v>
      </c>
      <c r="F330" s="70"/>
      <c r="G330" s="57">
        <f>SUBTOTAL(9,G331)</f>
        <v>20</v>
      </c>
      <c r="H330" s="57"/>
    </row>
    <row r="331" spans="1:8" ht="54">
      <c r="A331" s="101" t="s">
        <v>80</v>
      </c>
      <c r="B331" s="62" t="s">
        <v>47</v>
      </c>
      <c r="C331" s="7" t="s">
        <v>8</v>
      </c>
      <c r="D331" s="49" t="s">
        <v>34</v>
      </c>
      <c r="E331" s="84" t="s">
        <v>115</v>
      </c>
      <c r="F331" s="70" t="s">
        <v>77</v>
      </c>
      <c r="G331" s="58">
        <v>20</v>
      </c>
      <c r="H331" s="58"/>
    </row>
    <row r="332" spans="1:8" ht="36">
      <c r="A332" s="41" t="s">
        <v>102</v>
      </c>
      <c r="B332" s="62" t="s">
        <v>47</v>
      </c>
      <c r="C332" s="7" t="s">
        <v>8</v>
      </c>
      <c r="D332" s="49" t="s">
        <v>34</v>
      </c>
      <c r="E332" s="84" t="s">
        <v>111</v>
      </c>
      <c r="F332" s="70"/>
      <c r="G332" s="57">
        <f>SUBTOTAL(9,G333:G334)</f>
        <v>4299</v>
      </c>
      <c r="H332" s="57"/>
    </row>
    <row r="333" spans="1:8" ht="54">
      <c r="A333" s="101" t="s">
        <v>79</v>
      </c>
      <c r="B333" s="67" t="s">
        <v>47</v>
      </c>
      <c r="C333" s="33" t="s">
        <v>72</v>
      </c>
      <c r="D333" s="53" t="s">
        <v>73</v>
      </c>
      <c r="E333" s="84" t="s">
        <v>111</v>
      </c>
      <c r="F333" s="74" t="s">
        <v>76</v>
      </c>
      <c r="G333" s="58">
        <v>4098</v>
      </c>
      <c r="H333" s="58"/>
    </row>
    <row r="334" spans="1:8" ht="54">
      <c r="A334" s="101" t="s">
        <v>80</v>
      </c>
      <c r="B334" s="67" t="s">
        <v>47</v>
      </c>
      <c r="C334" s="33" t="s">
        <v>72</v>
      </c>
      <c r="D334" s="53" t="s">
        <v>73</v>
      </c>
      <c r="E334" s="84" t="s">
        <v>111</v>
      </c>
      <c r="F334" s="74" t="s">
        <v>77</v>
      </c>
      <c r="G334" s="58">
        <v>201</v>
      </c>
      <c r="H334" s="58"/>
    </row>
    <row r="335" spans="1:8" s="3" customFormat="1" ht="18.600000000000001">
      <c r="A335" s="45" t="s">
        <v>50</v>
      </c>
      <c r="B335" s="68"/>
      <c r="C335" s="82"/>
      <c r="D335" s="83"/>
      <c r="E335" s="82"/>
      <c r="F335" s="47"/>
      <c r="G335" s="39">
        <f>SUBTOTAL(9,G4:G334)</f>
        <v>706886</v>
      </c>
      <c r="H335" s="39">
        <f>SUBTOTAL(9,H4:H334)</f>
        <v>345336</v>
      </c>
    </row>
    <row r="336" spans="1:8">
      <c r="A336" s="31"/>
      <c r="B336" s="32"/>
      <c r="C336" s="32"/>
      <c r="D336" s="32"/>
      <c r="E336" s="32"/>
      <c r="F336" s="32"/>
      <c r="G336" s="115"/>
      <c r="H336" s="115"/>
    </row>
    <row r="337" spans="1:10" ht="59.25" customHeight="1">
      <c r="A337" s="25"/>
      <c r="B337" s="26"/>
      <c r="C337" s="26"/>
      <c r="D337" s="26"/>
      <c r="E337" s="26"/>
      <c r="F337" s="26"/>
      <c r="G337" s="143"/>
      <c r="H337" s="143">
        <f>G335-H335</f>
        <v>361550</v>
      </c>
      <c r="I337" s="27"/>
    </row>
    <row r="338" spans="1:10" s="10" customFormat="1" ht="17.399999999999999">
      <c r="A338" s="15" t="s">
        <v>60</v>
      </c>
      <c r="B338" s="18"/>
      <c r="C338" s="18"/>
      <c r="D338" s="18"/>
      <c r="E338" s="18"/>
      <c r="F338" s="18"/>
      <c r="G338" s="28"/>
      <c r="H338" s="28"/>
      <c r="I338" s="27"/>
    </row>
    <row r="339" spans="1:10">
      <c r="A339" s="17" t="s">
        <v>54</v>
      </c>
      <c r="B339" s="19"/>
      <c r="C339" s="19"/>
      <c r="D339" s="19"/>
      <c r="E339" s="20"/>
      <c r="F339" s="19"/>
      <c r="G339" s="28">
        <f t="shared" ref="G339:H343" si="24">SUMIFS(G$4:G$334,$C$4:$C$334,"")</f>
        <v>706886</v>
      </c>
      <c r="H339" s="28">
        <f t="shared" si="24"/>
        <v>345336</v>
      </c>
      <c r="I339" s="29"/>
      <c r="J339" s="29"/>
    </row>
    <row r="340" spans="1:10" s="11" customFormat="1" ht="18.600000000000001">
      <c r="A340" s="17" t="s">
        <v>55</v>
      </c>
      <c r="B340" s="19"/>
      <c r="C340" s="19"/>
      <c r="D340" s="19"/>
      <c r="E340" s="20"/>
      <c r="F340" s="19"/>
      <c r="G340" s="28">
        <f t="shared" si="24"/>
        <v>706886</v>
      </c>
      <c r="H340" s="28">
        <f t="shared" si="24"/>
        <v>345336</v>
      </c>
      <c r="I340" s="29"/>
      <c r="J340" s="29"/>
    </row>
    <row r="341" spans="1:10">
      <c r="A341" s="17" t="s">
        <v>56</v>
      </c>
      <c r="B341" s="19"/>
      <c r="C341" s="19"/>
      <c r="D341" s="19"/>
      <c r="E341" s="20"/>
      <c r="F341" s="19"/>
      <c r="G341" s="28">
        <f t="shared" si="24"/>
        <v>706886</v>
      </c>
      <c r="H341" s="28">
        <f t="shared" si="24"/>
        <v>345336</v>
      </c>
      <c r="I341" s="29"/>
      <c r="J341" s="29"/>
    </row>
    <row r="342" spans="1:10">
      <c r="A342" s="17" t="s">
        <v>57</v>
      </c>
      <c r="B342" s="19"/>
      <c r="C342" s="19"/>
      <c r="D342" s="19"/>
      <c r="E342" s="20"/>
      <c r="F342" s="19"/>
      <c r="G342" s="28">
        <f t="shared" si="24"/>
        <v>706886</v>
      </c>
      <c r="H342" s="28">
        <f t="shared" si="24"/>
        <v>345336</v>
      </c>
      <c r="I342" s="29"/>
      <c r="J342" s="29"/>
    </row>
    <row r="343" spans="1:10">
      <c r="A343" s="17" t="s">
        <v>61</v>
      </c>
      <c r="B343" s="19"/>
      <c r="C343" s="19"/>
      <c r="D343" s="19"/>
      <c r="E343" s="20"/>
      <c r="F343" s="19"/>
      <c r="G343" s="28">
        <f t="shared" si="24"/>
        <v>706886</v>
      </c>
      <c r="H343" s="28">
        <f t="shared" si="24"/>
        <v>345336</v>
      </c>
      <c r="I343" s="29"/>
      <c r="J343" s="29"/>
    </row>
    <row r="344" spans="1:10">
      <c r="B344" s="21"/>
      <c r="C344" s="21"/>
      <c r="D344" s="21"/>
      <c r="E344" s="21"/>
      <c r="F344" s="21"/>
      <c r="G344" s="100"/>
      <c r="H344" s="100"/>
    </row>
    <row r="345" spans="1:10">
      <c r="B345" s="21"/>
      <c r="C345" s="21"/>
      <c r="D345" s="21"/>
      <c r="E345" s="21"/>
      <c r="F345" s="21"/>
      <c r="G345" s="100"/>
      <c r="H345" s="100"/>
    </row>
    <row r="346" spans="1:10" s="22" customFormat="1" ht="17.399999999999999">
      <c r="A346" s="108" t="s">
        <v>62</v>
      </c>
      <c r="B346" s="109"/>
      <c r="C346" s="109"/>
      <c r="D346" s="109"/>
      <c r="E346" s="109"/>
      <c r="F346" s="109"/>
      <c r="G346" s="30"/>
      <c r="H346" s="30"/>
    </row>
    <row r="347" spans="1:10" s="23" customFormat="1">
      <c r="A347" s="110" t="s">
        <v>13</v>
      </c>
      <c r="B347" s="20"/>
      <c r="C347" s="20"/>
      <c r="D347" s="20"/>
      <c r="E347" s="20"/>
      <c r="F347" s="20"/>
      <c r="G347" s="146">
        <f t="shared" ref="G347:H352" si="25">SUMIFS(G$4:G$334,$B$4:$B$334,$A347,$F$4:$F$334,"???")</f>
        <v>306315</v>
      </c>
      <c r="H347" s="146">
        <f t="shared" si="25"/>
        <v>231131</v>
      </c>
    </row>
    <row r="348" spans="1:10" s="24" customFormat="1" ht="18.600000000000001">
      <c r="A348" s="110" t="s">
        <v>18</v>
      </c>
      <c r="B348" s="20"/>
      <c r="C348" s="20"/>
      <c r="D348" s="20"/>
      <c r="E348" s="20"/>
      <c r="F348" s="20"/>
      <c r="G348" s="146">
        <f t="shared" si="25"/>
        <v>195163</v>
      </c>
      <c r="H348" s="146">
        <f t="shared" si="25"/>
        <v>19523</v>
      </c>
    </row>
    <row r="349" spans="1:10" s="23" customFormat="1">
      <c r="A349" s="110" t="s">
        <v>5</v>
      </c>
      <c r="B349" s="20"/>
      <c r="C349" s="20"/>
      <c r="D349" s="20"/>
      <c r="E349" s="20"/>
      <c r="F349" s="20"/>
      <c r="G349" s="146">
        <f t="shared" si="25"/>
        <v>3169</v>
      </c>
      <c r="H349" s="146">
        <f t="shared" si="25"/>
        <v>0</v>
      </c>
    </row>
    <row r="350" spans="1:10" s="23" customFormat="1">
      <c r="A350" s="110" t="s">
        <v>163</v>
      </c>
      <c r="B350" s="20"/>
      <c r="C350" s="20"/>
      <c r="D350" s="20"/>
      <c r="E350" s="20"/>
      <c r="F350" s="20"/>
      <c r="G350" s="146">
        <f t="shared" si="25"/>
        <v>1662</v>
      </c>
      <c r="H350" s="146">
        <f t="shared" si="25"/>
        <v>0</v>
      </c>
    </row>
    <row r="351" spans="1:10" s="23" customFormat="1">
      <c r="A351" s="110" t="s">
        <v>19</v>
      </c>
      <c r="B351" s="20"/>
      <c r="C351" s="20"/>
      <c r="D351" s="20"/>
      <c r="E351" s="20"/>
      <c r="F351" s="20"/>
      <c r="G351" s="146">
        <f t="shared" si="25"/>
        <v>80006</v>
      </c>
      <c r="H351" s="146">
        <f t="shared" si="25"/>
        <v>1354</v>
      </c>
    </row>
    <row r="352" spans="1:10" s="23" customFormat="1">
      <c r="A352" s="110" t="s">
        <v>58</v>
      </c>
      <c r="B352" s="20"/>
      <c r="C352" s="20"/>
      <c r="D352" s="20"/>
      <c r="E352" s="20"/>
      <c r="F352" s="20"/>
      <c r="G352" s="146">
        <f t="shared" si="25"/>
        <v>116252</v>
      </c>
      <c r="H352" s="146">
        <f t="shared" si="25"/>
        <v>93328</v>
      </c>
    </row>
    <row r="353" spans="1:8" s="23" customFormat="1">
      <c r="A353" s="110" t="s">
        <v>47</v>
      </c>
      <c r="B353" s="20"/>
      <c r="C353" s="20"/>
      <c r="D353" s="20"/>
      <c r="E353" s="20"/>
      <c r="F353" s="20"/>
      <c r="G353" s="146">
        <f>SUMIFS(G$4:G$334,$B$4:$B$334,$A353,$F$4:$F$334,"???")</f>
        <v>4319</v>
      </c>
      <c r="H353" s="146">
        <f>SUMIFS(H$4:H$208,$B$4:$B$208,$A353,$F$4:$F$208,"???")</f>
        <v>0</v>
      </c>
    </row>
    <row r="354" spans="1:8" s="23" customFormat="1">
      <c r="A354" s="111" t="s">
        <v>63</v>
      </c>
      <c r="B354" s="109"/>
      <c r="C354" s="109"/>
      <c r="D354" s="109"/>
      <c r="E354" s="109"/>
      <c r="F354" s="109"/>
      <c r="G354" s="144">
        <f t="shared" ref="G354:H354" si="26">SUM(G347:G353)</f>
        <v>706886</v>
      </c>
      <c r="H354" s="144">
        <f t="shared" si="26"/>
        <v>345336</v>
      </c>
    </row>
    <row r="355" spans="1:8" s="23" customFormat="1">
      <c r="A355" s="112"/>
      <c r="B355" s="113"/>
      <c r="C355" s="113"/>
      <c r="D355" s="113"/>
      <c r="E355" s="113"/>
      <c r="F355" s="113"/>
      <c r="G355" s="145"/>
      <c r="H355" s="145"/>
    </row>
    <row r="356" spans="1:8" s="23" customFormat="1">
      <c r="A356" s="108" t="s">
        <v>64</v>
      </c>
      <c r="B356" s="109"/>
      <c r="C356" s="109"/>
      <c r="D356" s="109"/>
      <c r="E356" s="109"/>
      <c r="F356" s="109"/>
      <c r="G356" s="144"/>
      <c r="H356" s="144"/>
    </row>
    <row r="357" spans="1:8" s="23" customFormat="1">
      <c r="A357" s="110" t="s">
        <v>8</v>
      </c>
      <c r="B357" s="20"/>
      <c r="C357" s="20"/>
      <c r="D357" s="20"/>
      <c r="E357" s="20"/>
      <c r="F357" s="20"/>
      <c r="G357" s="146">
        <f t="shared" ref="G357:H368" si="27">SUMIFS(G$4:G$334,$C$4:$C$334,$A357,$F$4:$F$334,"???")</f>
        <v>81873</v>
      </c>
      <c r="H357" s="146">
        <f t="shared" si="27"/>
        <v>1589</v>
      </c>
    </row>
    <row r="358" spans="1:8" s="23" customFormat="1">
      <c r="A358" s="110" t="s">
        <v>9</v>
      </c>
      <c r="B358" s="20"/>
      <c r="C358" s="20"/>
      <c r="D358" s="20"/>
      <c r="E358" s="20"/>
      <c r="F358" s="20"/>
      <c r="G358" s="146">
        <f t="shared" si="27"/>
        <v>275</v>
      </c>
      <c r="H358" s="146">
        <f t="shared" si="27"/>
        <v>0</v>
      </c>
    </row>
    <row r="359" spans="1:8" s="23" customFormat="1">
      <c r="A359" s="110" t="s">
        <v>10</v>
      </c>
      <c r="B359" s="20"/>
      <c r="C359" s="20"/>
      <c r="D359" s="20"/>
      <c r="E359" s="20"/>
      <c r="F359" s="20"/>
      <c r="G359" s="146">
        <f t="shared" si="27"/>
        <v>2079</v>
      </c>
      <c r="H359" s="146">
        <f t="shared" si="27"/>
        <v>190</v>
      </c>
    </row>
    <row r="360" spans="1:8" s="23" customFormat="1">
      <c r="A360" s="110" t="s">
        <v>14</v>
      </c>
      <c r="B360" s="20"/>
      <c r="C360" s="20"/>
      <c r="D360" s="20"/>
      <c r="E360" s="20"/>
      <c r="F360" s="20"/>
      <c r="G360" s="146">
        <f t="shared" si="27"/>
        <v>57178</v>
      </c>
      <c r="H360" s="146">
        <f t="shared" si="27"/>
        <v>33792</v>
      </c>
    </row>
    <row r="361" spans="1:8" s="23" customFormat="1">
      <c r="A361" s="110" t="s">
        <v>31</v>
      </c>
      <c r="B361" s="20"/>
      <c r="C361" s="20"/>
      <c r="D361" s="20"/>
      <c r="E361" s="20"/>
      <c r="F361" s="20"/>
      <c r="G361" s="146">
        <f t="shared" si="27"/>
        <v>358057</v>
      </c>
      <c r="H361" s="146">
        <f t="shared" si="27"/>
        <v>258060</v>
      </c>
    </row>
    <row r="362" spans="1:8" s="23" customFormat="1">
      <c r="A362" s="110" t="s">
        <v>34</v>
      </c>
      <c r="B362" s="20"/>
      <c r="C362" s="20"/>
      <c r="D362" s="20"/>
      <c r="E362" s="20"/>
      <c r="F362" s="20"/>
      <c r="G362" s="146">
        <f t="shared" si="27"/>
        <v>815</v>
      </c>
      <c r="H362" s="146">
        <f t="shared" si="27"/>
        <v>0</v>
      </c>
    </row>
    <row r="363" spans="1:8" s="23" customFormat="1">
      <c r="A363" s="110" t="s">
        <v>20</v>
      </c>
      <c r="B363" s="20"/>
      <c r="C363" s="20"/>
      <c r="D363" s="20"/>
      <c r="E363" s="20"/>
      <c r="F363" s="20"/>
      <c r="G363" s="146">
        <f t="shared" si="27"/>
        <v>95370</v>
      </c>
      <c r="H363" s="146">
        <f t="shared" si="27"/>
        <v>8809</v>
      </c>
    </row>
    <row r="364" spans="1:8" s="23" customFormat="1">
      <c r="A364" s="110" t="s">
        <v>28</v>
      </c>
      <c r="B364" s="20"/>
      <c r="C364" s="20"/>
      <c r="D364" s="20"/>
      <c r="E364" s="20"/>
      <c r="F364" s="20"/>
      <c r="G364" s="146">
        <f t="shared" si="27"/>
        <v>44828</v>
      </c>
      <c r="H364" s="146">
        <f t="shared" si="27"/>
        <v>352</v>
      </c>
    </row>
    <row r="365" spans="1:8" s="23" customFormat="1">
      <c r="A365" s="110" t="s">
        <v>42</v>
      </c>
      <c r="B365" s="20"/>
      <c r="C365" s="20"/>
      <c r="D365" s="20"/>
      <c r="E365" s="20"/>
      <c r="F365" s="20"/>
      <c r="G365" s="146">
        <f t="shared" si="27"/>
        <v>54624</v>
      </c>
      <c r="H365" s="146">
        <f t="shared" si="27"/>
        <v>42544</v>
      </c>
    </row>
    <row r="366" spans="1:8" s="23" customFormat="1">
      <c r="A366" s="110" t="s">
        <v>21</v>
      </c>
      <c r="B366" s="20"/>
      <c r="C366" s="20"/>
      <c r="D366" s="20"/>
      <c r="E366" s="20"/>
      <c r="F366" s="20"/>
      <c r="G366" s="146">
        <f t="shared" si="27"/>
        <v>9359</v>
      </c>
      <c r="H366" s="146">
        <f t="shared" si="27"/>
        <v>0</v>
      </c>
    </row>
    <row r="367" spans="1:8" s="23" customFormat="1">
      <c r="A367" s="110" t="s">
        <v>15</v>
      </c>
      <c r="B367" s="20"/>
      <c r="C367" s="20"/>
      <c r="D367" s="20"/>
      <c r="E367" s="20"/>
      <c r="F367" s="20"/>
      <c r="G367" s="146">
        <f t="shared" si="27"/>
        <v>2051</v>
      </c>
      <c r="H367" s="146">
        <f t="shared" si="27"/>
        <v>0</v>
      </c>
    </row>
    <row r="368" spans="1:8" s="23" customFormat="1">
      <c r="A368" s="110" t="s">
        <v>66</v>
      </c>
      <c r="B368" s="20"/>
      <c r="C368" s="20"/>
      <c r="D368" s="20"/>
      <c r="E368" s="20"/>
      <c r="F368" s="20"/>
      <c r="G368" s="146">
        <f t="shared" si="27"/>
        <v>377</v>
      </c>
      <c r="H368" s="146">
        <f t="shared" si="27"/>
        <v>0</v>
      </c>
    </row>
    <row r="369" spans="1:8" s="22" customFormat="1" ht="17.399999999999999">
      <c r="A369" s="111" t="s">
        <v>63</v>
      </c>
      <c r="B369" s="109"/>
      <c r="C369" s="109"/>
      <c r="D369" s="109"/>
      <c r="E369" s="114"/>
      <c r="F369" s="109"/>
      <c r="G369" s="144">
        <f>SUM(G357:G368)</f>
        <v>706886</v>
      </c>
      <c r="H369" s="144">
        <f>SUM(H357:H368)</f>
        <v>345336</v>
      </c>
    </row>
    <row r="370" spans="1:8">
      <c r="A370" s="112"/>
      <c r="B370" s="113"/>
      <c r="C370" s="113"/>
      <c r="D370" s="113"/>
      <c r="E370" s="113"/>
      <c r="F370" s="113"/>
    </row>
    <row r="371" spans="1:8">
      <c r="A371" s="90" t="s">
        <v>134</v>
      </c>
      <c r="B371" s="91"/>
      <c r="C371" s="91"/>
      <c r="D371" s="91"/>
      <c r="E371" s="91"/>
      <c r="F371" s="91"/>
      <c r="G371" s="92"/>
      <c r="H371" s="92"/>
    </row>
    <row r="372" spans="1:8">
      <c r="A372" s="94" t="s">
        <v>84</v>
      </c>
      <c r="B372" s="95"/>
      <c r="C372" s="95"/>
      <c r="D372" s="95"/>
      <c r="E372" s="91"/>
      <c r="F372" s="95"/>
      <c r="G372" s="96">
        <f t="shared" ref="G372:H387" si="28">SUMIFS(G$4:G$334,$F$4:$F$334,$A372,$F$4:$F$334,"???")</f>
        <v>28670</v>
      </c>
      <c r="H372" s="96">
        <f t="shared" si="28"/>
        <v>1659</v>
      </c>
    </row>
    <row r="373" spans="1:8">
      <c r="A373" s="94" t="s">
        <v>76</v>
      </c>
      <c r="B373" s="95"/>
      <c r="C373" s="95"/>
      <c r="D373" s="95"/>
      <c r="E373" s="91"/>
      <c r="F373" s="95"/>
      <c r="G373" s="96">
        <f t="shared" si="28"/>
        <v>48812</v>
      </c>
      <c r="H373" s="96">
        <f t="shared" si="28"/>
        <v>1576</v>
      </c>
    </row>
    <row r="374" spans="1:8">
      <c r="A374" s="94" t="s">
        <v>77</v>
      </c>
      <c r="B374" s="95"/>
      <c r="C374" s="95"/>
      <c r="D374" s="95"/>
      <c r="E374" s="91"/>
      <c r="F374" s="95"/>
      <c r="G374" s="96">
        <f t="shared" si="28"/>
        <v>175225</v>
      </c>
      <c r="H374" s="96">
        <f t="shared" si="28"/>
        <v>94813</v>
      </c>
    </row>
    <row r="375" spans="1:8">
      <c r="A375" s="94" t="s">
        <v>82</v>
      </c>
      <c r="B375" s="95"/>
      <c r="C375" s="95"/>
      <c r="D375" s="95"/>
      <c r="E375" s="91"/>
      <c r="F375" s="95"/>
      <c r="G375" s="96">
        <f t="shared" si="28"/>
        <v>2868</v>
      </c>
      <c r="H375" s="96">
        <f t="shared" si="28"/>
        <v>0</v>
      </c>
    </row>
    <row r="376" spans="1:8">
      <c r="A376" s="94" t="s">
        <v>101</v>
      </c>
      <c r="B376" s="95"/>
      <c r="C376" s="95"/>
      <c r="D376" s="95"/>
      <c r="E376" s="91"/>
      <c r="F376" s="95"/>
      <c r="G376" s="96">
        <f t="shared" si="28"/>
        <v>20980</v>
      </c>
      <c r="H376" s="96">
        <f t="shared" si="28"/>
        <v>14116</v>
      </c>
    </row>
    <row r="377" spans="1:8">
      <c r="A377" s="94" t="s">
        <v>159</v>
      </c>
      <c r="B377" s="95"/>
      <c r="C377" s="95"/>
      <c r="D377" s="95"/>
      <c r="E377" s="91"/>
      <c r="F377" s="95"/>
      <c r="G377" s="96">
        <f t="shared" si="28"/>
        <v>465</v>
      </c>
      <c r="H377" s="96">
        <f t="shared" si="28"/>
        <v>0</v>
      </c>
    </row>
    <row r="378" spans="1:8">
      <c r="A378" s="94" t="s">
        <v>130</v>
      </c>
      <c r="B378" s="95"/>
      <c r="C378" s="95"/>
      <c r="D378" s="95"/>
      <c r="E378" s="91"/>
      <c r="F378" s="95"/>
      <c r="G378" s="96">
        <f t="shared" si="28"/>
        <v>120</v>
      </c>
      <c r="H378" s="96">
        <f t="shared" si="28"/>
        <v>0</v>
      </c>
    </row>
    <row r="379" spans="1:8">
      <c r="A379" s="94" t="s">
        <v>94</v>
      </c>
      <c r="B379" s="95"/>
      <c r="C379" s="95"/>
      <c r="D379" s="95"/>
      <c r="E379" s="91"/>
      <c r="F379" s="95"/>
      <c r="G379" s="96">
        <f t="shared" si="28"/>
        <v>252897</v>
      </c>
      <c r="H379" s="96">
        <f t="shared" si="28"/>
        <v>230385</v>
      </c>
    </row>
    <row r="380" spans="1:8">
      <c r="A380" s="94" t="s">
        <v>19</v>
      </c>
      <c r="B380" s="95"/>
      <c r="C380" s="95"/>
      <c r="D380" s="95"/>
      <c r="E380" s="91"/>
      <c r="F380" s="95"/>
      <c r="G380" s="96">
        <f t="shared" si="28"/>
        <v>137040</v>
      </c>
      <c r="H380" s="96">
        <f t="shared" si="28"/>
        <v>1354</v>
      </c>
    </row>
    <row r="381" spans="1:8">
      <c r="A381" s="94" t="s">
        <v>98</v>
      </c>
      <c r="B381" s="95"/>
      <c r="C381" s="95"/>
      <c r="D381" s="95"/>
      <c r="E381" s="91"/>
      <c r="F381" s="95"/>
      <c r="G381" s="96">
        <f t="shared" si="28"/>
        <v>23970</v>
      </c>
      <c r="H381" s="96">
        <f t="shared" si="28"/>
        <v>0</v>
      </c>
    </row>
    <row r="382" spans="1:8">
      <c r="A382" s="94" t="s">
        <v>88</v>
      </c>
      <c r="B382" s="95"/>
      <c r="C382" s="95"/>
      <c r="D382" s="95"/>
      <c r="E382" s="91"/>
      <c r="F382" s="95"/>
      <c r="G382" s="96">
        <f t="shared" si="28"/>
        <v>8815</v>
      </c>
      <c r="H382" s="96">
        <f t="shared" si="28"/>
        <v>1433</v>
      </c>
    </row>
    <row r="383" spans="1:8">
      <c r="A383" s="94" t="s">
        <v>90</v>
      </c>
      <c r="B383" s="95"/>
      <c r="C383" s="95"/>
      <c r="D383" s="95"/>
      <c r="E383" s="91"/>
      <c r="F383" s="95"/>
      <c r="G383" s="96">
        <f t="shared" si="28"/>
        <v>377</v>
      </c>
      <c r="H383" s="96">
        <f t="shared" si="28"/>
        <v>0</v>
      </c>
    </row>
    <row r="384" spans="1:8">
      <c r="A384" s="94" t="s">
        <v>86</v>
      </c>
      <c r="B384" s="95"/>
      <c r="C384" s="95"/>
      <c r="D384" s="95"/>
      <c r="E384" s="91"/>
      <c r="F384" s="95"/>
      <c r="G384" s="96">
        <f t="shared" si="28"/>
        <v>5341</v>
      </c>
      <c r="H384" s="96">
        <f t="shared" si="28"/>
        <v>0</v>
      </c>
    </row>
    <row r="385" spans="1:8">
      <c r="A385" s="94" t="s">
        <v>132</v>
      </c>
      <c r="B385" s="95"/>
      <c r="C385" s="95"/>
      <c r="D385" s="95"/>
      <c r="E385" s="91"/>
      <c r="F385" s="95"/>
      <c r="G385" s="96">
        <f t="shared" si="28"/>
        <v>197</v>
      </c>
      <c r="H385" s="96">
        <f t="shared" si="28"/>
        <v>0</v>
      </c>
    </row>
    <row r="386" spans="1:8">
      <c r="A386" s="94" t="s">
        <v>78</v>
      </c>
      <c r="B386" s="95"/>
      <c r="C386" s="95"/>
      <c r="D386" s="95"/>
      <c r="E386" s="91"/>
      <c r="F386" s="95"/>
      <c r="G386" s="96">
        <f t="shared" si="28"/>
        <v>1109</v>
      </c>
      <c r="H386" s="96">
        <f t="shared" si="28"/>
        <v>0</v>
      </c>
    </row>
    <row r="387" spans="1:8">
      <c r="A387" s="94" t="s">
        <v>75</v>
      </c>
      <c r="B387" s="95"/>
      <c r="C387" s="95"/>
      <c r="D387" s="95"/>
      <c r="E387" s="91"/>
      <c r="F387" s="95"/>
      <c r="G387" s="96">
        <f t="shared" si="28"/>
        <v>0</v>
      </c>
      <c r="H387" s="96">
        <f t="shared" si="28"/>
        <v>0</v>
      </c>
    </row>
    <row r="388" spans="1:8">
      <c r="A388" s="97" t="s">
        <v>63</v>
      </c>
      <c r="B388" s="91"/>
      <c r="C388" s="91"/>
      <c r="D388" s="91"/>
      <c r="E388" s="93"/>
      <c r="F388" s="91"/>
      <c r="G388" s="92">
        <f>SUM(G372:G387)</f>
        <v>706886</v>
      </c>
      <c r="H388" s="92">
        <f>SUM(H372:H387)</f>
        <v>345336</v>
      </c>
    </row>
    <row r="390" spans="1:8">
      <c r="A390" s="90" t="s">
        <v>149</v>
      </c>
      <c r="B390" s="91"/>
      <c r="C390" s="91"/>
      <c r="D390" s="91"/>
      <c r="E390" s="91"/>
      <c r="F390" s="91"/>
      <c r="G390" s="92"/>
      <c r="H390" s="92"/>
    </row>
    <row r="391" spans="1:8">
      <c r="A391" s="123" t="s">
        <v>117</v>
      </c>
      <c r="B391" s="95"/>
      <c r="C391" s="95"/>
      <c r="D391" s="95"/>
      <c r="E391" s="95"/>
      <c r="F391" s="95"/>
      <c r="G391" s="96">
        <f t="shared" ref="G391:H395" si="29">SUMIFS(G$6:G$422,$E$6:$E$422,$A391,$F$6:$F$422,"???")</f>
        <v>1785</v>
      </c>
      <c r="H391" s="96">
        <f t="shared" si="29"/>
        <v>190</v>
      </c>
    </row>
    <row r="392" spans="1:8">
      <c r="A392" s="123" t="s">
        <v>127</v>
      </c>
      <c r="B392" s="95"/>
      <c r="C392" s="95"/>
      <c r="D392" s="95"/>
      <c r="E392" s="95"/>
      <c r="F392" s="95"/>
      <c r="G392" s="96">
        <f t="shared" si="29"/>
        <v>16356</v>
      </c>
      <c r="H392" s="96">
        <f t="shared" si="29"/>
        <v>9891</v>
      </c>
    </row>
    <row r="393" spans="1:8">
      <c r="A393" s="123" t="s">
        <v>123</v>
      </c>
      <c r="B393" s="95"/>
      <c r="C393" s="95"/>
      <c r="D393" s="95"/>
      <c r="E393" s="95"/>
      <c r="F393" s="95"/>
      <c r="G393" s="96">
        <f t="shared" si="29"/>
        <v>5147</v>
      </c>
      <c r="H393" s="96">
        <f t="shared" si="29"/>
        <v>0</v>
      </c>
    </row>
    <row r="394" spans="1:8">
      <c r="A394" s="123" t="s">
        <v>150</v>
      </c>
      <c r="B394" s="95"/>
      <c r="C394" s="95"/>
      <c r="D394" s="95"/>
      <c r="E394" s="95"/>
      <c r="F394" s="95"/>
      <c r="G394" s="96">
        <f t="shared" si="29"/>
        <v>0</v>
      </c>
      <c r="H394" s="96">
        <f t="shared" si="29"/>
        <v>0</v>
      </c>
    </row>
    <row r="395" spans="1:8">
      <c r="A395" s="123" t="s">
        <v>119</v>
      </c>
      <c r="B395" s="95"/>
      <c r="C395" s="95"/>
      <c r="D395" s="95"/>
      <c r="E395" s="95"/>
      <c r="F395" s="95"/>
      <c r="G395" s="96">
        <f t="shared" si="29"/>
        <v>44775</v>
      </c>
      <c r="H395" s="96">
        <f t="shared" si="29"/>
        <v>33750</v>
      </c>
    </row>
    <row r="396" spans="1:8">
      <c r="A396" s="123" t="s">
        <v>175</v>
      </c>
      <c r="B396" s="95"/>
      <c r="C396" s="95"/>
      <c r="D396" s="95"/>
      <c r="E396" s="95"/>
      <c r="F396" s="95"/>
      <c r="G396" s="96"/>
      <c r="H396" s="96"/>
    </row>
    <row r="397" spans="1:8">
      <c r="A397" s="123" t="s">
        <v>128</v>
      </c>
      <c r="B397" s="95"/>
      <c r="C397" s="95"/>
      <c r="D397" s="95"/>
      <c r="E397" s="95"/>
      <c r="F397" s="95"/>
      <c r="G397" s="96">
        <f t="shared" ref="G397:H419" si="30">SUMIFS(G$6:G$422,$E$6:$E$422,$A397,$F$6:$F$422,"???")</f>
        <v>9359</v>
      </c>
      <c r="H397" s="96">
        <f t="shared" si="30"/>
        <v>0</v>
      </c>
    </row>
    <row r="398" spans="1:8">
      <c r="A398" s="123" t="s">
        <v>151</v>
      </c>
      <c r="B398" s="95"/>
      <c r="C398" s="95"/>
      <c r="D398" s="95"/>
      <c r="E398" s="95"/>
      <c r="F398" s="95"/>
      <c r="G398" s="96">
        <f t="shared" si="30"/>
        <v>0</v>
      </c>
      <c r="H398" s="96">
        <f t="shared" si="30"/>
        <v>0</v>
      </c>
    </row>
    <row r="399" spans="1:8">
      <c r="A399" s="123" t="s">
        <v>120</v>
      </c>
      <c r="B399" s="95"/>
      <c r="C399" s="95"/>
      <c r="D399" s="95"/>
      <c r="E399" s="95"/>
      <c r="F399" s="95"/>
      <c r="G399" s="96">
        <f t="shared" si="30"/>
        <v>1993</v>
      </c>
      <c r="H399" s="96">
        <f t="shared" si="30"/>
        <v>0</v>
      </c>
    </row>
    <row r="400" spans="1:8">
      <c r="A400" s="123" t="s">
        <v>112</v>
      </c>
      <c r="B400" s="95"/>
      <c r="C400" s="95"/>
      <c r="D400" s="95"/>
      <c r="E400" s="95"/>
      <c r="F400" s="95"/>
      <c r="G400" s="96">
        <f t="shared" si="30"/>
        <v>52431</v>
      </c>
      <c r="H400" s="96">
        <f t="shared" si="30"/>
        <v>42</v>
      </c>
    </row>
    <row r="401" spans="1:8">
      <c r="A401" s="123" t="s">
        <v>121</v>
      </c>
      <c r="B401" s="95"/>
      <c r="C401" s="95"/>
      <c r="D401" s="95"/>
      <c r="E401" s="95"/>
      <c r="F401" s="95"/>
      <c r="G401" s="96">
        <f t="shared" si="30"/>
        <v>187</v>
      </c>
      <c r="H401" s="96">
        <f t="shared" si="30"/>
        <v>0</v>
      </c>
    </row>
    <row r="402" spans="1:8">
      <c r="A402" s="123" t="s">
        <v>131</v>
      </c>
      <c r="B402" s="95"/>
      <c r="C402" s="95"/>
      <c r="D402" s="95"/>
      <c r="E402" s="95"/>
      <c r="F402" s="95"/>
      <c r="G402" s="96">
        <f t="shared" si="30"/>
        <v>161</v>
      </c>
      <c r="H402" s="96">
        <f t="shared" si="30"/>
        <v>0</v>
      </c>
    </row>
    <row r="403" spans="1:8">
      <c r="A403" s="123" t="s">
        <v>122</v>
      </c>
      <c r="B403" s="95"/>
      <c r="C403" s="95"/>
      <c r="D403" s="95"/>
      <c r="E403" s="95"/>
      <c r="F403" s="95"/>
      <c r="G403" s="96">
        <f t="shared" si="30"/>
        <v>53</v>
      </c>
      <c r="H403" s="96">
        <f t="shared" si="30"/>
        <v>0</v>
      </c>
    </row>
    <row r="404" spans="1:8">
      <c r="A404" s="123" t="s">
        <v>113</v>
      </c>
      <c r="B404" s="95"/>
      <c r="C404" s="95"/>
      <c r="D404" s="95"/>
      <c r="E404" s="95"/>
      <c r="F404" s="95"/>
      <c r="G404" s="96">
        <f t="shared" si="30"/>
        <v>17668</v>
      </c>
      <c r="H404" s="96">
        <f t="shared" si="30"/>
        <v>6564</v>
      </c>
    </row>
    <row r="405" spans="1:8">
      <c r="A405" s="123" t="s">
        <v>125</v>
      </c>
      <c r="B405" s="95"/>
      <c r="C405" s="95"/>
      <c r="D405" s="95"/>
      <c r="E405" s="95"/>
      <c r="F405" s="95"/>
      <c r="G405" s="96">
        <f t="shared" si="30"/>
        <v>3495</v>
      </c>
      <c r="H405" s="96">
        <f t="shared" si="30"/>
        <v>1002</v>
      </c>
    </row>
    <row r="406" spans="1:8">
      <c r="A406" s="123" t="s">
        <v>140</v>
      </c>
      <c r="B406" s="95"/>
      <c r="C406" s="95"/>
      <c r="D406" s="95"/>
      <c r="E406" s="95"/>
      <c r="F406" s="95"/>
      <c r="G406" s="96">
        <f t="shared" si="30"/>
        <v>119</v>
      </c>
      <c r="H406" s="96">
        <f t="shared" si="30"/>
        <v>0</v>
      </c>
    </row>
    <row r="407" spans="1:8">
      <c r="A407" s="123" t="s">
        <v>114</v>
      </c>
      <c r="B407" s="95"/>
      <c r="C407" s="95"/>
      <c r="D407" s="95"/>
      <c r="E407" s="95"/>
      <c r="F407" s="95"/>
      <c r="G407" s="96">
        <f t="shared" si="30"/>
        <v>9783</v>
      </c>
      <c r="H407" s="96">
        <f t="shared" si="30"/>
        <v>0</v>
      </c>
    </row>
    <row r="408" spans="1:8">
      <c r="A408" s="123" t="s">
        <v>138</v>
      </c>
      <c r="B408" s="95"/>
      <c r="C408" s="95"/>
      <c r="D408" s="95"/>
      <c r="E408" s="95"/>
      <c r="F408" s="95"/>
      <c r="G408" s="96">
        <f t="shared" si="30"/>
        <v>777</v>
      </c>
      <c r="H408" s="96">
        <f t="shared" si="30"/>
        <v>0</v>
      </c>
    </row>
    <row r="409" spans="1:8">
      <c r="A409" s="123" t="s">
        <v>129</v>
      </c>
      <c r="B409" s="95"/>
      <c r="C409" s="95"/>
      <c r="D409" s="95"/>
      <c r="E409" s="95"/>
      <c r="F409" s="95"/>
      <c r="G409" s="96">
        <f t="shared" si="30"/>
        <v>8427</v>
      </c>
      <c r="H409" s="96">
        <f t="shared" si="30"/>
        <v>0</v>
      </c>
    </row>
    <row r="410" spans="1:8">
      <c r="A410" s="123" t="s">
        <v>115</v>
      </c>
      <c r="B410" s="95"/>
      <c r="C410" s="95"/>
      <c r="D410" s="95"/>
      <c r="E410" s="95"/>
      <c r="F410" s="95"/>
      <c r="G410" s="96">
        <f t="shared" si="30"/>
        <v>142</v>
      </c>
      <c r="H410" s="96">
        <f t="shared" si="30"/>
        <v>0</v>
      </c>
    </row>
    <row r="411" spans="1:8">
      <c r="A411" s="123" t="s">
        <v>116</v>
      </c>
      <c r="B411" s="95"/>
      <c r="C411" s="95"/>
      <c r="D411" s="95"/>
      <c r="E411" s="95"/>
      <c r="F411" s="95"/>
      <c r="G411" s="96">
        <f t="shared" si="30"/>
        <v>205</v>
      </c>
      <c r="H411" s="96">
        <f t="shared" si="30"/>
        <v>0</v>
      </c>
    </row>
    <row r="412" spans="1:8">
      <c r="A412" s="123" t="s">
        <v>124</v>
      </c>
      <c r="B412" s="95"/>
      <c r="C412" s="95"/>
      <c r="D412" s="95"/>
      <c r="E412" s="95"/>
      <c r="F412" s="95"/>
      <c r="G412" s="96">
        <f t="shared" si="30"/>
        <v>63913</v>
      </c>
      <c r="H412" s="96">
        <f t="shared" si="30"/>
        <v>352</v>
      </c>
    </row>
    <row r="413" spans="1:8">
      <c r="A413" s="123" t="s">
        <v>139</v>
      </c>
      <c r="B413" s="95"/>
      <c r="C413" s="95"/>
      <c r="D413" s="95"/>
      <c r="E413" s="95"/>
      <c r="F413" s="95"/>
      <c r="G413" s="96">
        <f t="shared" si="30"/>
        <v>83</v>
      </c>
      <c r="H413" s="96">
        <f t="shared" si="30"/>
        <v>0</v>
      </c>
    </row>
    <row r="414" spans="1:8">
      <c r="A414" s="123" t="s">
        <v>141</v>
      </c>
      <c r="B414" s="95"/>
      <c r="C414" s="95"/>
      <c r="D414" s="95"/>
      <c r="E414" s="95"/>
      <c r="F414" s="95"/>
      <c r="G414" s="96">
        <f t="shared" si="30"/>
        <v>19</v>
      </c>
      <c r="H414" s="96">
        <f t="shared" si="30"/>
        <v>0</v>
      </c>
    </row>
    <row r="415" spans="1:8">
      <c r="A415" s="123" t="s">
        <v>118</v>
      </c>
      <c r="B415" s="95"/>
      <c r="C415" s="95"/>
      <c r="D415" s="95"/>
      <c r="E415" s="95"/>
      <c r="F415" s="95"/>
      <c r="G415" s="96">
        <f t="shared" si="30"/>
        <v>84020</v>
      </c>
      <c r="H415" s="96">
        <f t="shared" si="30"/>
        <v>0</v>
      </c>
    </row>
    <row r="416" spans="1:8">
      <c r="A416" s="123" t="s">
        <v>126</v>
      </c>
      <c r="B416" s="95"/>
      <c r="C416" s="95"/>
      <c r="D416" s="95"/>
      <c r="E416" s="95"/>
      <c r="F416" s="95"/>
      <c r="G416" s="96">
        <f t="shared" si="30"/>
        <v>94</v>
      </c>
      <c r="H416" s="96">
        <f t="shared" si="30"/>
        <v>0</v>
      </c>
    </row>
    <row r="417" spans="1:8">
      <c r="A417" s="123" t="s">
        <v>135</v>
      </c>
      <c r="B417" s="95"/>
      <c r="C417" s="95"/>
      <c r="D417" s="95"/>
      <c r="E417" s="95"/>
      <c r="F417" s="95"/>
      <c r="G417" s="96">
        <f t="shared" si="30"/>
        <v>55648</v>
      </c>
      <c r="H417" s="96">
        <f t="shared" si="30"/>
        <v>53718</v>
      </c>
    </row>
    <row r="418" spans="1:8">
      <c r="A418" s="123" t="s">
        <v>143</v>
      </c>
      <c r="B418" s="95"/>
      <c r="C418" s="95"/>
      <c r="D418" s="95"/>
      <c r="E418" s="95"/>
      <c r="F418" s="95"/>
      <c r="G418" s="96">
        <f t="shared" si="30"/>
        <v>219190</v>
      </c>
      <c r="H418" s="96">
        <f t="shared" si="30"/>
        <v>203708</v>
      </c>
    </row>
    <row r="419" spans="1:8">
      <c r="A419" s="123" t="s">
        <v>111</v>
      </c>
      <c r="B419" s="95"/>
      <c r="C419" s="95"/>
      <c r="D419" s="95"/>
      <c r="E419" s="95"/>
      <c r="F419" s="95"/>
      <c r="G419" s="96">
        <f t="shared" si="30"/>
        <v>111056</v>
      </c>
      <c r="H419" s="96">
        <f t="shared" si="30"/>
        <v>36119</v>
      </c>
    </row>
    <row r="420" spans="1:8">
      <c r="A420" s="97" t="s">
        <v>63</v>
      </c>
      <c r="B420" s="91"/>
      <c r="C420" s="91"/>
      <c r="D420" s="91"/>
      <c r="E420" s="98"/>
      <c r="F420" s="91"/>
      <c r="G420" s="92">
        <f>SUM(G391:G419)</f>
        <v>706886</v>
      </c>
      <c r="H420" s="92">
        <f>SUM(H391:H419)</f>
        <v>345336</v>
      </c>
    </row>
  </sheetData>
  <autoFilter ref="A3:F343"/>
  <mergeCells count="8">
    <mergeCell ref="A1:H1"/>
    <mergeCell ref="G2:H2"/>
    <mergeCell ref="E2:E3"/>
    <mergeCell ref="F2:F3"/>
    <mergeCell ref="B2:B3"/>
    <mergeCell ref="A2:A3"/>
    <mergeCell ref="C2:C3"/>
    <mergeCell ref="D2:D3"/>
  </mergeCells>
  <dataValidations count="2">
    <dataValidation type="textLength" operator="equal" allowBlank="1" showInputMessage="1" showErrorMessage="1" sqref="A391:A419 E120:E124 E60:E64 E294:E297 E291:E292 E307:E310 E302:E304 E150:E166 E260:E269 E141:E144 E238:E248 E66:E67 E146:E147 E75:E82 E168:E171 E173:E178 E187:E188 E135:E138 E192:E196 E203:E207 E198:E199 E126:E132 E107:E114 E52:E53 E57:E58 E45:E49 E99:E101 E330:E334 E20:E21 E7:E17 E29:E34 E69:E70 E72:E73 E24:E26 E92:E96 E103:E105 E288:E289 E85:E86 E89:E90 E36:E43 E117:E118 E324:E326 E181:E184 E218:E232 E234:E235 E211:E216 E250:E257 E281:E282 E284:E285 E312:E321 E299:E300 E273:E278">
      <formula1>13</formula1>
    </dataValidation>
    <dataValidation type="textLength" operator="equal" allowBlank="1" showInputMessage="1" showErrorMessage="1" sqref="E337 E65 E286:E287 E298 E305:E306 E293 E311 E301 E290 E335 E167 E217 E139:E140 E148:E149 E145 E172 E179:E180 E185:E186 E189:E191 E133:E134 E208:E210 E197 E125 E59 E54:E56 E44 E50:E51 E35 E18:E19 E22:E23 E4:E6 E27:E28 E68 E71 E74 E97:E98 E102 E106 E83:E84 E87:E88 E91 E119 E115:E116 E200:E202 E236:E237 E233 E249 E258:E259 E270:E272 E279:E280 E283 E322:E323 E327:E329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60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Novikova</cp:lastModifiedBy>
  <cp:lastPrinted>2023-07-13T06:12:53Z</cp:lastPrinted>
  <dcterms:created xsi:type="dcterms:W3CDTF">2009-11-05T14:15:41Z</dcterms:created>
  <dcterms:modified xsi:type="dcterms:W3CDTF">2023-07-24T05:25:44Z</dcterms:modified>
</cp:coreProperties>
</file>